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20" windowHeight="11020"/>
  </bookViews>
  <sheets>
    <sheet name="TOTAL PROJETOS" sheetId="18" r:id="rId1"/>
  </sheets>
  <definedNames>
    <definedName name="_xlnm._FilterDatabase" localSheetId="0" hidden="1">'TOTAL PROJETOS'!$A$1:$Q$95</definedName>
  </definedNames>
  <calcPr calcId="145621"/>
</workbook>
</file>

<file path=xl/calcChain.xml><?xml version="1.0" encoding="utf-8"?>
<calcChain xmlns="http://schemas.openxmlformats.org/spreadsheetml/2006/main">
  <c r="Q44" i="18" l="1"/>
  <c r="I66" i="18" l="1"/>
  <c r="I65" i="18"/>
  <c r="I64" i="18"/>
  <c r="I62" i="18"/>
  <c r="I59" i="18"/>
  <c r="I58" i="18"/>
  <c r="I57" i="18"/>
  <c r="I56" i="18"/>
  <c r="I54" i="18"/>
  <c r="P52" i="18"/>
  <c r="Q51" i="18"/>
  <c r="P31" i="18"/>
  <c r="P30" i="18"/>
  <c r="P29" i="18"/>
  <c r="P28" i="18"/>
  <c r="Q22" i="18"/>
</calcChain>
</file>

<file path=xl/sharedStrings.xml><?xml version="1.0" encoding="utf-8"?>
<sst xmlns="http://schemas.openxmlformats.org/spreadsheetml/2006/main" count="775" uniqueCount="367">
  <si>
    <t>ASSOCIAÇÃO DE APOIO A PESSOA COM DEFICIÊNCIA - AAPD</t>
  </si>
  <si>
    <t>CNPJ</t>
  </si>
  <si>
    <t>Polo de Descoberta de Novos Talentos</t>
  </si>
  <si>
    <t>Arena Social Vitória</t>
  </si>
  <si>
    <t>Jogada do Futuro</t>
  </si>
  <si>
    <t>INSTITUTO GERAÇÃO 4</t>
  </si>
  <si>
    <t>Gerando Esportes</t>
  </si>
  <si>
    <t>Time Aquáticos PE (Base e Alto Rendimento)</t>
  </si>
  <si>
    <t>FEDERAÇÃO DE VOLEIBOL DO ESTADO DE PERNAMBUCO - FEVEPE</t>
  </si>
  <si>
    <t>Escolinha de Volei de Praia "Sacando Juntos com Lula do Volei"</t>
  </si>
  <si>
    <t>ONG - ATLETA PARA SEMPRE</t>
  </si>
  <si>
    <t>Escolinha de Futebol Ricardo Rocha</t>
  </si>
  <si>
    <t>3202331-5/2016</t>
  </si>
  <si>
    <t>3204111-3/2016</t>
  </si>
  <si>
    <t>COMPANHIA PERNAMBUCANA DE GÁS - COPERGÁS</t>
  </si>
  <si>
    <t>057/2017</t>
  </si>
  <si>
    <t>0190930-47</t>
  </si>
  <si>
    <t>3204074-2/2016</t>
  </si>
  <si>
    <t>3204569-6/2016</t>
  </si>
  <si>
    <t>0538414-17</t>
  </si>
  <si>
    <t>150/2017</t>
  </si>
  <si>
    <t>3202389-0/2016</t>
  </si>
  <si>
    <t>3204125-8/2016</t>
  </si>
  <si>
    <t>AMBEV S/A - Filial Itapissuma</t>
  </si>
  <si>
    <t>0010609-70</t>
  </si>
  <si>
    <t>3202387-7/2016</t>
  </si>
  <si>
    <t>DATA DEPÓSITO</t>
  </si>
  <si>
    <t>AMBEV S/A - Filial Olinda</t>
  </si>
  <si>
    <t>005/2018</t>
  </si>
  <si>
    <t>PROJETO</t>
  </si>
  <si>
    <t>3200212-1/2018</t>
  </si>
  <si>
    <t>66º JOGOS UNIVERSITÁRIOS DE PERNAMBUCO</t>
  </si>
  <si>
    <t>3200178-3/2018</t>
  </si>
  <si>
    <t>INSTITUTO VITALIZA</t>
  </si>
  <si>
    <t>GERANDO ESPORTE</t>
  </si>
  <si>
    <t>ARENA SOCIAL CURADO</t>
  </si>
  <si>
    <t>EMPRESA</t>
  </si>
  <si>
    <t>CACEPE</t>
  </si>
  <si>
    <t>ENTIDADE</t>
  </si>
  <si>
    <t>APROVADO S/N</t>
  </si>
  <si>
    <t>DATA DO EDITAL</t>
  </si>
  <si>
    <t>Nº EDITAL</t>
  </si>
  <si>
    <t>PUBLICAÇÃO DO EDITAL</t>
  </si>
  <si>
    <t>ENCERRAMENTO DO PROCESSO</t>
  </si>
  <si>
    <t>SIM</t>
  </si>
  <si>
    <t>ok</t>
  </si>
  <si>
    <t>0538409-50</t>
  </si>
  <si>
    <t>FEDERAÇÃO AQUÁTICA PERNAMBUCANA</t>
  </si>
  <si>
    <t>LOVE FÚTBOL</t>
  </si>
  <si>
    <t>0010603-84</t>
  </si>
  <si>
    <t>0215775-60</t>
  </si>
  <si>
    <t>MAGNUM COMPANHIA DE PNEUS</t>
  </si>
  <si>
    <t>0000928-86</t>
  </si>
  <si>
    <t>FEDERAÇÃO ACADÊMICA PERNAMBUCANA DE ESPORTES - FAPE</t>
  </si>
  <si>
    <t>109/2018</t>
  </si>
  <si>
    <t>3200238-0/2018</t>
  </si>
  <si>
    <t>FERREIRA COSTA E CIA LTDA 10.230.480/0001-30 (GARANHUNS)</t>
  </si>
  <si>
    <t>FERREIRA COSTA E CIA LTDA 10.230.480/0004-83 (TAMARINEIRA)</t>
  </si>
  <si>
    <t>FERREIRA COSTA E CIA LTDA 10.230.480/0019-60 (IMBIRIBEIRA)</t>
  </si>
  <si>
    <t>FERREIRA COSTA E CIA LTDA 10.230.480/0001-30</t>
  </si>
  <si>
    <t>176/2018</t>
  </si>
  <si>
    <t>FERREIRA COSTA E CIA LTDA 10.230.480/0004-83</t>
  </si>
  <si>
    <t>FERREIRA COSTA E CIA LTDA 10.230.480/0019-60</t>
  </si>
  <si>
    <t>CAMPINHOS LOVEFUTBOL: MAIS QUE UM LUGAR PARA JOGAR</t>
  </si>
  <si>
    <t>Gerando Futebol</t>
  </si>
  <si>
    <t>183/2018</t>
  </si>
  <si>
    <t>OI MOVEL S/A EM RECUPERACAO JUDICIAL</t>
  </si>
  <si>
    <t>0508477-67</t>
  </si>
  <si>
    <t>INSTITUTO INCENTIVA</t>
  </si>
  <si>
    <t>HANG LOOSE PRO CONTEST 2019</t>
  </si>
  <si>
    <t>3200095-1/2019</t>
  </si>
  <si>
    <t>025/2019</t>
  </si>
  <si>
    <t>67º JOGOS UNIVERSITÁRIOS DE PERNAMBUCO – JUPs 2019</t>
  </si>
  <si>
    <t>3205159-7/2018</t>
  </si>
  <si>
    <t>065/2019</t>
  </si>
  <si>
    <t>BRF S/A</t>
  </si>
  <si>
    <t>GERANDO MAIS QUE FUTEBOL</t>
  </si>
  <si>
    <t>3205162-1/2018</t>
  </si>
  <si>
    <t>OLÉ - INSTITUTO DE GESTÃO E PROJETOS ESPORTIVOS CULTURAIS E DE LAZER</t>
  </si>
  <si>
    <t>CESTA DOS SONHOS</t>
  </si>
  <si>
    <t>3200100-6/2019</t>
  </si>
  <si>
    <t>Instituto de Desenvolvimento de Atividades Físicas e Esportivas</t>
  </si>
  <si>
    <t>320515-6/2018</t>
  </si>
  <si>
    <t>UNILEVER BRASIL INDUSTRIAL LTDA</t>
  </si>
  <si>
    <t>LOVEFÚTBOL BRASIL</t>
  </si>
  <si>
    <t>ARENA SOCIAL CHARNECA</t>
  </si>
  <si>
    <t>3200066-8/2019</t>
  </si>
  <si>
    <t>0397125-24</t>
  </si>
  <si>
    <t>3205163-2/2018</t>
  </si>
  <si>
    <t>162/2019</t>
  </si>
  <si>
    <t>172/2019</t>
  </si>
  <si>
    <t>BASQUETE RD REVELANDO TALENTOS DA BASE AO RENDIMENTO</t>
  </si>
  <si>
    <t>ECEL ELETRON COMERCIALIZADORA DE ENERGIA LTDA</t>
  </si>
  <si>
    <t>TELEMAR NORTE LESTE S/A</t>
  </si>
  <si>
    <t>0019146-93</t>
  </si>
  <si>
    <t>0476478-17</t>
  </si>
  <si>
    <t>HANG LOOSE PRO CONTEST 2020</t>
  </si>
  <si>
    <t>019/2020</t>
  </si>
  <si>
    <t>020/2020</t>
  </si>
  <si>
    <t>033/2020</t>
  </si>
  <si>
    <t>TIM S.A.</t>
  </si>
  <si>
    <t>DUELO DAS ESTRELAS DE FUTEVÔLEI</t>
  </si>
  <si>
    <t>3200030-8/2019</t>
  </si>
  <si>
    <t>0265614-09</t>
  </si>
  <si>
    <t>3200029-7/2019</t>
  </si>
  <si>
    <t>CHUTE CERTO</t>
  </si>
  <si>
    <t>1400005191.000173/2019-47</t>
  </si>
  <si>
    <t>ESTAMOS NO JUBS 2020</t>
  </si>
  <si>
    <t>1400005191.000174/2019-91</t>
  </si>
  <si>
    <t>GERANDO ESPORTES 3</t>
  </si>
  <si>
    <t>GERANDO FUTEBOL 2</t>
  </si>
  <si>
    <t>117/2019</t>
  </si>
  <si>
    <t>FEDERAÇÃO AQUÁTICA PERNAMBUCANA-FAP</t>
  </si>
  <si>
    <t>1400005191.000181/2019-93</t>
  </si>
  <si>
    <t>TIME AQUÁTICO PE (Base  e Alto Rendimento)</t>
  </si>
  <si>
    <t>140/2020</t>
  </si>
  <si>
    <t>139/2020</t>
  </si>
  <si>
    <t>CRÉDITO PRESUMIDO USADO</t>
  </si>
  <si>
    <t>WHITE MARTINS GASES INDUSTRIAIS DO NORDESTE LTDA</t>
  </si>
  <si>
    <t>0153741-57</t>
  </si>
  <si>
    <t>1400005191.000186/2019-16</t>
  </si>
  <si>
    <t>29/05/2019 13/09/2019</t>
  </si>
  <si>
    <t>ARENA SOCIAL CASTAINHO</t>
  </si>
  <si>
    <t>13/09/2018 30/05/2019</t>
  </si>
  <si>
    <t>VALOR AJUSTADO</t>
  </si>
  <si>
    <t>VALOR DEPÓSITO</t>
  </si>
  <si>
    <t>SEM DEPÓSITO EM 2020</t>
  </si>
  <si>
    <t>1400005191.000185/2019-71</t>
  </si>
  <si>
    <t>010/2021</t>
  </si>
  <si>
    <t>011/2021</t>
  </si>
  <si>
    <t>27/02, 01/04 e 29/04/2019</t>
  </si>
  <si>
    <t>27/02/2020 30/03/2020</t>
  </si>
  <si>
    <t>019/2021</t>
  </si>
  <si>
    <t>020/2021</t>
  </si>
  <si>
    <t>0374587-28</t>
  </si>
  <si>
    <t>NORSA REFRIGERANTES SA</t>
  </si>
  <si>
    <t>0582465-68</t>
  </si>
  <si>
    <t>140000.5191.000.160/2019-78</t>
  </si>
  <si>
    <t>140000.5191.000161/2019-12</t>
  </si>
  <si>
    <t>043/2021</t>
  </si>
  <si>
    <t>044/2021</t>
  </si>
  <si>
    <t>NOSSO CLUBE INSTITUTO VITALIZA</t>
  </si>
  <si>
    <t>1400005191.000182/2019-38</t>
  </si>
  <si>
    <t>68º JOGOS UNIVERSITÁRIOS DE PERNAMBUCO – JUPS</t>
  </si>
  <si>
    <t>1400005191.000175/2019-36</t>
  </si>
  <si>
    <t>068/2021</t>
  </si>
  <si>
    <t>21/10/2020, errata em 15/05/2021</t>
  </si>
  <si>
    <t>099/2021</t>
  </si>
  <si>
    <t>100/2021</t>
  </si>
  <si>
    <t>ARENA VERÃO - PERNAMBUCO</t>
  </si>
  <si>
    <t>AQUATRO – AGÊNCIA BRASILEIRA DE DESENVOLVIMENTO HUMANO E SOCIAL</t>
  </si>
  <si>
    <t>1400005191.000184/2019-27</t>
  </si>
  <si>
    <t>118/2021</t>
  </si>
  <si>
    <t>158/2021</t>
  </si>
  <si>
    <t>23/08 a 16/11/2021</t>
  </si>
  <si>
    <t>RECIFE MARINERS ACADEMIA DE FUTEBOL AMERICANO</t>
  </si>
  <si>
    <t>A.D. MARINERS</t>
  </si>
  <si>
    <t>VALOR DO PATROCÍNIO</t>
  </si>
  <si>
    <t>CE Nº 25/2022</t>
  </si>
  <si>
    <t>PERNAMBUCO NA SUPERLIGA FEMININA C 2022</t>
  </si>
  <si>
    <t>CE Nº 24/2022</t>
  </si>
  <si>
    <t>FEDERAÇÃO PERNAMBUCANA DE BASKETEBALL - FPB</t>
  </si>
  <si>
    <t>CE Nº 28/2022</t>
  </si>
  <si>
    <t>XV CAMPEONATO NORTE-NORDESTE MASTER DE BASQUETE - ED. 2022</t>
  </si>
  <si>
    <t>ASSOCIAÇÃO DE VETERANOS DE BASKETEBALL DE PERNAMBUCO - AVB PE</t>
  </si>
  <si>
    <t>69° JOGOS UNIVERSITÁRIOS DE PERNAMBUCO</t>
  </si>
  <si>
    <t>CE Nº 01/2022</t>
  </si>
  <si>
    <t>CE Nº 27/2022</t>
  </si>
  <si>
    <t>TIME AQUÁTICOS (BASE E ALTO RENDIMENTO)</t>
  </si>
  <si>
    <t>FEDERAÇÃO AQUÁTICA PERNAMBUCANA - FAP</t>
  </si>
  <si>
    <t>CE Nº 16/2022</t>
  </si>
  <si>
    <t>HANG LOOSE PRO CONTEST - FERNANDO DE NORONHA</t>
  </si>
  <si>
    <t>ECEL ELETRON COMERCIALIZADORA DE ENERGIA S.A.</t>
  </si>
  <si>
    <t>CAMPEONATO BRASILEIRO DE SURF ADAPTADO</t>
  </si>
  <si>
    <t>FEDERAÇÃO PERNAMBUCANA DE SURF</t>
  </si>
  <si>
    <t>CE Nº 07/2022</t>
  </si>
  <si>
    <t> 69,24%</t>
  </si>
  <si>
    <t>GERANDO NA ALTA</t>
  </si>
  <si>
    <t>CE Nº 14/2022</t>
  </si>
  <si>
    <t>ESTAMOS NO JUBS 2022</t>
  </si>
  <si>
    <t>EDITAL DBF Nº 110/2022</t>
  </si>
  <si>
    <t>EDITAL DBF Nº 109/2022</t>
  </si>
  <si>
    <t>EDITAL DBF Nº 108/2022</t>
  </si>
  <si>
    <t>EDITAL DBF Nº 115/2022</t>
  </si>
  <si>
    <t>EDITAL DBF Nº 114/2022</t>
  </si>
  <si>
    <t>EDITAL DBF Nº 112/2022</t>
  </si>
  <si>
    <t>EDITAL DBF Nº 111/2022</t>
  </si>
  <si>
    <t>EDITAL DBF Nº 094/2022</t>
  </si>
  <si>
    <t>EDITAL DBF Nº 105/2022</t>
  </si>
  <si>
    <t>APOIO A REALIZAÇÃO DA FIBA AMERICUP BRAZIL 2022</t>
  </si>
  <si>
    <t>CE Nº 03/2022</t>
  </si>
  <si>
    <t>GERANDO UM FUTURO MELHOR</t>
  </si>
  <si>
    <t>CE Nº 15/2022</t>
  </si>
  <si>
    <t>EDITAL DBF Nº 147/2022</t>
  </si>
  <si>
    <t>ACUMULADORES MOURA S.A.</t>
  </si>
  <si>
    <t>0008854-44</t>
  </si>
  <si>
    <t>EDITAL DBF Nº 153/2022</t>
  </si>
  <si>
    <t>EDITAL DBF Nº 165/2022</t>
  </si>
  <si>
    <t>09/092022</t>
  </si>
  <si>
    <t>EDITAL DBF Nº 166/2022</t>
  </si>
  <si>
    <t>INSTITUTO DE DESENVOLVIMENTO SOCIAL</t>
  </si>
  <si>
    <t>CE Nº 12/2022</t>
  </si>
  <si>
    <t>01.615.814/0080-05</t>
  </si>
  <si>
    <t>GERANDO NA ALTA 2</t>
  </si>
  <si>
    <t>CE Nº 04/2024</t>
  </si>
  <si>
    <t>MAIS ESPORTES PARA TODOS</t>
  </si>
  <si>
    <t>INSTITUTO TODOS</t>
  </si>
  <si>
    <t>CE Nº 26/2024</t>
  </si>
  <si>
    <t>EDITAL DBF Nº 068/2024</t>
  </si>
  <si>
    <t>71º JOGOS UNIVERSITÁRIOS DE PERNAMBUCO</t>
  </si>
  <si>
    <t>10.783.660/0002-20</t>
  </si>
  <si>
    <t>CE Nº 24/2024</t>
  </si>
  <si>
    <t>EDITAL DBF Nº 069/2024</t>
  </si>
  <si>
    <t>41.025.313/0001-81</t>
  </si>
  <si>
    <t>COMPLEXO MULTIESPORTIVO CALANGUINHO - ETAPA 1</t>
  </si>
  <si>
    <t>BELO JARDIM FUTEBOL CLUBE</t>
  </si>
  <si>
    <t>CE Nº 18/2024</t>
  </si>
  <si>
    <t>RECIFE OPEN TÊNIS</t>
  </si>
  <si>
    <t>CE Nº 07/2024</t>
  </si>
  <si>
    <t>ECEL  ELETRON COMERCIALIZADORA DE ENERGIA S.A</t>
  </si>
  <si>
    <t>15.087.610/0001-41</t>
  </si>
  <si>
    <t>EDITAL DBF Nº 095/2024</t>
  </si>
  <si>
    <t>EDITAL DBF Nº 096/2024</t>
  </si>
  <si>
    <t>ASA INDUSTRIA E COMERCIO LTDA</t>
  </si>
  <si>
    <t>0229057-07</t>
  </si>
  <si>
    <t>01.551.272/0001-42</t>
  </si>
  <si>
    <t>EDITAL DBF Nº 098/2024</t>
  </si>
  <si>
    <t>EDITAL DBF Nº 099/2024</t>
  </si>
  <si>
    <t>01.551.272/0008-19</t>
  </si>
  <si>
    <t>0287700-72</t>
  </si>
  <si>
    <t>07.196.033/0039-70</t>
  </si>
  <si>
    <t>09.811.654/0001-70</t>
  </si>
  <si>
    <t>ACUMULADORES MOURA S.A</t>
  </si>
  <si>
    <t>10.230.480/0019-60</t>
  </si>
  <si>
    <t>10.230.480/0004-83</t>
  </si>
  <si>
    <t>10.230.480/0001-30</t>
  </si>
  <si>
    <t>EDITAL DBF Nº 104/2024</t>
  </si>
  <si>
    <t>UM SAQUE PARA A VIDA</t>
  </si>
  <si>
    <t>ASSOCIAÇÃO TÊNIS PARA A VIDA</t>
  </si>
  <si>
    <t>CE Nº 01/2024</t>
  </si>
  <si>
    <t>NATAÇÃO PERNAMBUCANA 2024</t>
  </si>
  <si>
    <t>EDITAL DBF Nº 112/2024</t>
  </si>
  <si>
    <t>EDITAL DBF Nº 113/2024</t>
  </si>
  <si>
    <t>CE Nº10/2024</t>
  </si>
  <si>
    <t>LUTANDO POR CIDADANIA</t>
  </si>
  <si>
    <t>FEDERAÇÃO PERNAMBUCANA DE MUAY THAI</t>
  </si>
  <si>
    <t>CE Nº 46/2024</t>
  </si>
  <si>
    <t>CE Nº 49/2024</t>
  </si>
  <si>
    <t>ETAPA FINAL DO CAMPEONATO BRASILEIRO DE KARATÊ</t>
  </si>
  <si>
    <t>ASSOCIAÇÃO SANTANA DOJÔ DE KARATÊ</t>
  </si>
  <si>
    <t>EDITAL DBF Nº 115/2024</t>
  </si>
  <si>
    <t>TODOS DE PERNAMBUCO PARA O BRASIL</t>
  </si>
  <si>
    <t>CE Nº 27/2024</t>
  </si>
  <si>
    <t>EDITAL DBF Nº 116/2024</t>
  </si>
  <si>
    <t>PETRIBU RUNNING</t>
  </si>
  <si>
    <t>ASSOCIAÇÃO RECREATIVA E DESPORTIVA DOS FUNCIONÁRIOS DA USINA PETRIBU</t>
  </si>
  <si>
    <t>CE Nº 50/2024</t>
  </si>
  <si>
    <t>CARUARU WOLVES FUTEBOL AMERICANO</t>
  </si>
  <si>
    <t>ASSOCIAÇÃO DESPORTIVA WOLVES</t>
  </si>
  <si>
    <t>CE Nº 36/2024</t>
  </si>
  <si>
    <t>CE Nº 17/2024</t>
  </si>
  <si>
    <t>ASSOCIAÇÃO DESPORTIVA MARINERS</t>
  </si>
  <si>
    <t>EDITAL DBF Nº 118/2024</t>
  </si>
  <si>
    <t>EDITAL DBF Nº 119/2024</t>
  </si>
  <si>
    <t>EDITAL DBF Nº 124/2024</t>
  </si>
  <si>
    <t>EDITAL DBF Nº 137/2024</t>
  </si>
  <si>
    <t>0148472-99</t>
  </si>
  <si>
    <t>24.380.578/0022-03</t>
  </si>
  <si>
    <t>EDITAL DBF Nº 227/2024</t>
  </si>
  <si>
    <t>% PAT.</t>
  </si>
  <si>
    <t>Nº PROJETO / CE</t>
  </si>
  <si>
    <t>MAGNUM COMPANHIA DE PNEUS S/A</t>
  </si>
  <si>
    <t>CE Nº 22/2025</t>
  </si>
  <si>
    <t>EDITAL DBF Nº 091/2025</t>
  </si>
  <si>
    <t>EDITAL DBF Nº 089/2025</t>
  </si>
  <si>
    <t>COMPLEXO MULTIESPORTIVO CALANGUINHO - ETAPA 2</t>
  </si>
  <si>
    <t>ASA INDÚSTRIA E COMÉRCIO LTDA</t>
  </si>
  <si>
    <t>CE Nº 24/2025</t>
  </si>
  <si>
    <t>EDITAL DBF Nº 088/2025</t>
  </si>
  <si>
    <t>CBMC EMPRESA DE MATERIAIS DE CONSTRUÇÃO LTDA</t>
  </si>
  <si>
    <t>0446098-76</t>
  </si>
  <si>
    <t>13.196.196/0001-83</t>
  </si>
  <si>
    <t>FERREIRA COSTA &amp; CIA LTDA</t>
  </si>
  <si>
    <t>EDITAL DBF Nº 090/2025</t>
  </si>
  <si>
    <t>0008854- 44</t>
  </si>
  <si>
    <t>EDITAL DBF Nº 093/2025</t>
  </si>
  <si>
    <t>EDITAL DBF Nº 092/2025</t>
  </si>
  <si>
    <t>EDITAL DBF Nº 094/2025</t>
  </si>
  <si>
    <t>COMPANHIA BRASILEIRA DE VIDROS PLANOS - CBVP</t>
  </si>
  <si>
    <t>10.858.291/0002-98</t>
  </si>
  <si>
    <t>0393238-97</t>
  </si>
  <si>
    <t>73º JOGOS UNIVERSITÁRIOS DE PERNAMBUCO - JUPS 2026</t>
  </si>
  <si>
    <t>FEDERAÇÃO ACADÊMICA PERNAMBUCANA DE ESPORTES</t>
  </si>
  <si>
    <t>CE Nº 15/2025</t>
  </si>
  <si>
    <t>TODOS DE PERNAMBUCO PARA O BRASIL II</t>
  </si>
  <si>
    <t>CE Nº 29/2025</t>
  </si>
  <si>
    <t>GERANDO NA ALTA 3</t>
  </si>
  <si>
    <t>MDC DISTRIBUIDORA DE MATERIAL DE CONSTRUCAO LTDA</t>
  </si>
  <si>
    <t>34.380.141/0001-07</t>
  </si>
  <si>
    <t>0840814-90</t>
  </si>
  <si>
    <t>RESIQ – INDUSTRIA E COMERCIO DE RESINAS LTDA</t>
  </si>
  <si>
    <t>0812667-40</t>
  </si>
  <si>
    <t>32.636.093/0001-31</t>
  </si>
  <si>
    <t>EDITAL DBF Nº 095/2025</t>
  </si>
  <si>
    <t>EDITAL DBF Nº 096/2025</t>
  </si>
  <si>
    <t>CENº 13/2025</t>
  </si>
  <si>
    <t>10.835.932/0001-08</t>
  </si>
  <si>
    <t>FORÇA FEMININA - ESPORTE LIDERANÇA E FUTURO</t>
  </si>
  <si>
    <t>0005943-93</t>
  </si>
  <si>
    <t>ASSOCIAÇÃO SANTANA DOJO DE KARATE,</t>
  </si>
  <si>
    <t>O LUGAR DE MULHER É ONDE ELA QUISER, INCLUSIVE NO TATAME</t>
  </si>
  <si>
    <t>CENº 12/2025</t>
  </si>
  <si>
    <t>CENº 02/2025</t>
  </si>
  <si>
    <t>ASSOCIAÇÃO CULTURAL ATLÉTICA GLORIENSE</t>
  </si>
  <si>
    <t>EDITAL DBF Nº 098/2025</t>
  </si>
  <si>
    <t>EDITAL DBF Nº 099/2025</t>
  </si>
  <si>
    <t>EDITAL DBF Nº 100/2025</t>
  </si>
  <si>
    <t>COMPANHIA TEXTIL PÉ DE SERRA</t>
  </si>
  <si>
    <t>0130704-52</t>
  </si>
  <si>
    <t>09.570.649/0001-12</t>
  </si>
  <si>
    <t>EDITAL DBF Nº 101/2025</t>
  </si>
  <si>
    <t>COMPANHIA ENERGÉTICA DE PERNAMBUCO</t>
  </si>
  <si>
    <t>EDITAL DBF Nº 103/2025</t>
  </si>
  <si>
    <t>EDITAL DBF Nº 104/2025</t>
  </si>
  <si>
    <t>EDITAL DBF Nº 105/2025</t>
  </si>
  <si>
    <t>EDITAL DBF Nº 106/2025</t>
  </si>
  <si>
    <t>EDITAL DBF Nº 107/2025</t>
  </si>
  <si>
    <t>EDITAL DBF Nº 108/2025</t>
  </si>
  <si>
    <t>EDITAL DBF Nº 109/2025</t>
  </si>
  <si>
    <t>EDITAL DBF Nº 110/2025</t>
  </si>
  <si>
    <t>EDITAL DBF Nº 111/2025</t>
  </si>
  <si>
    <t>EDITAL DBF Nº 112/2025</t>
  </si>
  <si>
    <t>EDITAL DBF Nº 113/2025</t>
  </si>
  <si>
    <t>EDITAL DBF Nº 114/2025</t>
  </si>
  <si>
    <t>EDITAL DBF Nº 115/2025</t>
  </si>
  <si>
    <t>EDITAL DBF Nº 116/2025</t>
  </si>
  <si>
    <t>COMPANHIA PERNAMBUCANA DE GÁS COPERGÁS</t>
  </si>
  <si>
    <t>ABECC - ESPORTE, FORMA E TRANSFORMA</t>
  </si>
  <si>
    <t>CBSURF PARASURF - SELETIVA MUNDIAL ISA - 2026</t>
  </si>
  <si>
    <t>CAMPEONATO BRASILEIRO DE KARATÊ 2026 - ETAPA FINAL</t>
  </si>
  <si>
    <t>CARUARU WOLVES FUTEBOL AMERICANO E FLAG FOOTBALL</t>
  </si>
  <si>
    <t>AVANÇAR NO HIPISMO</t>
  </si>
  <si>
    <t>BASQUETE COM PROPÓSITO</t>
  </si>
  <si>
    <t>TALENTOS DO JAGUAR</t>
  </si>
  <si>
    <t>PROJETO AURORA</t>
  </si>
  <si>
    <t>CE N° 36/2025</t>
  </si>
  <si>
    <t>FEDERAÇÃO PERNAMBUCANA DE MUAY TAI</t>
  </si>
  <si>
    <t>CE N° 19/2025</t>
  </si>
  <si>
    <t>CE N° 13/2025</t>
  </si>
  <si>
    <t>FEDERAÇÃO EQUESTRE DE PERNAMBUCO</t>
  </si>
  <si>
    <t>CE N° 30/2025</t>
  </si>
  <si>
    <t>CE N° 08/2025</t>
  </si>
  <si>
    <t>CE N° 18/2025</t>
  </si>
  <si>
    <t>FEDERAÇÃO PERNAMBUCANA DAS ASSOCIAÇÕES DE KARATE</t>
  </si>
  <si>
    <t>CE N° 29/2025</t>
  </si>
  <si>
    <t>CE N° 17/2025</t>
  </si>
  <si>
    <t>ASSOCIAÇÃO DESPORTIVA DE JABOATÃO DOS GUARARAPES - JAGUAR</t>
  </si>
  <si>
    <t>CE N° 20/2025</t>
  </si>
  <si>
    <t>CBSURF PARASURF – SELETIVA MUNDIAL ISA - 2026</t>
  </si>
  <si>
    <t>CE N° 07/2025</t>
  </si>
  <si>
    <t>CE N° 24/2025</t>
  </si>
  <si>
    <t>CE N° 01/2025</t>
  </si>
  <si>
    <t>ASSOCIAÇÃO BENEFICENTE E ESPORTIVA CRIANÇA CIDADÃ (ABECC)</t>
  </si>
  <si>
    <t>EDITAL DBF Nº 117/2025</t>
  </si>
  <si>
    <t>ASA BRANCA LOCADORA E TURISMO LTDA</t>
  </si>
  <si>
    <t>02.617.817/0001-39</t>
  </si>
  <si>
    <t>0296200-40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</si>
</sst>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0" borderId="0" xfId="0" applyFill="1"/>
    <xf numFmtId="0" fontId="3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/>
    <xf numFmtId="44" fontId="0" fillId="0" borderId="0" xfId="1" applyFont="1" applyFill="1"/>
    <xf numFmtId="10" fontId="4" fillId="0" borderId="1" xfId="2" applyNumberFormat="1" applyFont="1" applyFill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9" fontId="4" fillId="0" borderId="1" xfId="2" applyNumberFormat="1" applyFont="1" applyFill="1" applyBorder="1" applyAlignment="1">
      <alignment horizontal="center" vertical="center" wrapText="1"/>
    </xf>
    <xf numFmtId="44" fontId="4" fillId="0" borderId="1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top" wrapText="1"/>
    </xf>
    <xf numFmtId="8" fontId="5" fillId="0" borderId="1" xfId="0" applyNumberFormat="1" applyFont="1" applyFill="1" applyBorder="1"/>
    <xf numFmtId="44" fontId="4" fillId="0" borderId="3" xfId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zoomScale="80" zoomScaleNormal="80" workbookViewId="0">
      <pane ySplit="1" topLeftCell="A2" activePane="bottomLeft" state="frozen"/>
      <selection activeCell="E1" sqref="E1"/>
      <selection pane="bottomLeft"/>
    </sheetView>
  </sheetViews>
  <sheetFormatPr defaultRowHeight="14.5" x14ac:dyDescent="0.35"/>
  <cols>
    <col min="1" max="1" width="36.1796875" style="1" customWidth="1"/>
    <col min="2" max="2" width="10.1796875" style="1" customWidth="1"/>
    <col min="3" max="3" width="16.453125" style="1" bestFit="1" customWidth="1"/>
    <col min="4" max="4" width="28.453125" style="1" customWidth="1"/>
    <col min="5" max="5" width="30.54296875" style="1" customWidth="1"/>
    <col min="6" max="6" width="14.26953125" style="1" customWidth="1"/>
    <col min="7" max="7" width="14.453125" style="1" hidden="1" customWidth="1"/>
    <col min="8" max="8" width="10.7265625" style="1" customWidth="1"/>
    <col min="9" max="9" width="8.54296875" style="1" customWidth="1"/>
    <col min="10" max="10" width="9.81640625" style="1" customWidth="1"/>
    <col min="11" max="11" width="10" style="1" customWidth="1"/>
    <col min="12" max="12" width="13.453125" style="1" bestFit="1" customWidth="1"/>
    <col min="13" max="13" width="16.54296875" style="1" customWidth="1"/>
    <col min="14" max="14" width="26.54296875" style="1" customWidth="1"/>
    <col min="15" max="15" width="12.453125" style="18" customWidth="1"/>
    <col min="16" max="16" width="16.26953125" style="1" bestFit="1" customWidth="1"/>
    <col min="17" max="17" width="15.26953125" style="1" customWidth="1"/>
    <col min="18" max="18" width="25.54296875" style="1" customWidth="1"/>
    <col min="19" max="19" width="17" style="1" bestFit="1" customWidth="1"/>
    <col min="20" max="16384" width="8.7265625" style="1"/>
  </cols>
  <sheetData>
    <row r="1" spans="1:17" ht="34.5" x14ac:dyDescent="0.35">
      <c r="A1" s="19" t="s">
        <v>36</v>
      </c>
      <c r="B1" s="19" t="s">
        <v>37</v>
      </c>
      <c r="C1" s="19" t="s">
        <v>1</v>
      </c>
      <c r="D1" s="19" t="s">
        <v>38</v>
      </c>
      <c r="E1" s="20" t="s">
        <v>29</v>
      </c>
      <c r="F1" s="20" t="s">
        <v>157</v>
      </c>
      <c r="G1" s="20" t="s">
        <v>124</v>
      </c>
      <c r="H1" s="20" t="s">
        <v>270</v>
      </c>
      <c r="I1" s="20" t="s">
        <v>269</v>
      </c>
      <c r="J1" s="20" t="s">
        <v>39</v>
      </c>
      <c r="K1" s="20" t="s">
        <v>40</v>
      </c>
      <c r="L1" s="20" t="s">
        <v>41</v>
      </c>
      <c r="M1" s="21" t="s">
        <v>42</v>
      </c>
      <c r="N1" s="21" t="s">
        <v>43</v>
      </c>
      <c r="O1" s="21" t="s">
        <v>26</v>
      </c>
      <c r="P1" s="21" t="s">
        <v>125</v>
      </c>
      <c r="Q1" s="21" t="s">
        <v>117</v>
      </c>
    </row>
    <row r="2" spans="1:17" ht="33" customHeight="1" x14ac:dyDescent="0.35">
      <c r="A2" s="2" t="s">
        <v>14</v>
      </c>
      <c r="B2" s="3" t="s">
        <v>16</v>
      </c>
      <c r="C2" s="3"/>
      <c r="D2" s="3" t="s">
        <v>0</v>
      </c>
      <c r="E2" s="3" t="s">
        <v>2</v>
      </c>
      <c r="F2" s="5">
        <v>183783.85</v>
      </c>
      <c r="G2" s="5"/>
      <c r="H2" s="3" t="s">
        <v>12</v>
      </c>
      <c r="I2" s="10">
        <v>1</v>
      </c>
      <c r="J2" s="3" t="s">
        <v>44</v>
      </c>
      <c r="K2" s="4">
        <v>42912</v>
      </c>
      <c r="L2" s="3" t="s">
        <v>15</v>
      </c>
      <c r="M2" s="4">
        <v>42913</v>
      </c>
      <c r="N2" s="4">
        <v>42913</v>
      </c>
      <c r="O2" s="4">
        <v>43062</v>
      </c>
      <c r="P2" s="5">
        <v>183783.85</v>
      </c>
      <c r="Q2" s="4" t="s">
        <v>45</v>
      </c>
    </row>
    <row r="3" spans="1:17" ht="33" customHeight="1" x14ac:dyDescent="0.35">
      <c r="A3" s="2" t="s">
        <v>14</v>
      </c>
      <c r="B3" s="3" t="s">
        <v>16</v>
      </c>
      <c r="C3" s="3"/>
      <c r="D3" s="3" t="s">
        <v>8</v>
      </c>
      <c r="E3" s="3" t="s">
        <v>9</v>
      </c>
      <c r="F3" s="5">
        <v>211380</v>
      </c>
      <c r="G3" s="5"/>
      <c r="H3" s="3" t="s">
        <v>13</v>
      </c>
      <c r="I3" s="10">
        <v>1</v>
      </c>
      <c r="J3" s="3" t="s">
        <v>44</v>
      </c>
      <c r="K3" s="4">
        <v>42912</v>
      </c>
      <c r="L3" s="3" t="s">
        <v>15</v>
      </c>
      <c r="M3" s="4">
        <v>42913</v>
      </c>
      <c r="N3" s="4">
        <v>42913</v>
      </c>
      <c r="O3" s="4">
        <v>43083</v>
      </c>
      <c r="P3" s="5">
        <v>211380</v>
      </c>
      <c r="Q3" s="4" t="s">
        <v>45</v>
      </c>
    </row>
    <row r="4" spans="1:17" ht="33" customHeight="1" x14ac:dyDescent="0.35">
      <c r="A4" s="2" t="s">
        <v>14</v>
      </c>
      <c r="B4" s="3" t="s">
        <v>16</v>
      </c>
      <c r="C4" s="3"/>
      <c r="D4" s="3" t="s">
        <v>10</v>
      </c>
      <c r="E4" s="3" t="s">
        <v>11</v>
      </c>
      <c r="F4" s="5">
        <v>438547.59</v>
      </c>
      <c r="G4" s="5"/>
      <c r="H4" s="3" t="s">
        <v>18</v>
      </c>
      <c r="I4" s="10">
        <v>1</v>
      </c>
      <c r="J4" s="3" t="s">
        <v>44</v>
      </c>
      <c r="K4" s="4">
        <v>42912</v>
      </c>
      <c r="L4" s="3" t="s">
        <v>15</v>
      </c>
      <c r="M4" s="4">
        <v>42913</v>
      </c>
      <c r="N4" s="4">
        <v>42913</v>
      </c>
      <c r="O4" s="4">
        <v>43046</v>
      </c>
      <c r="P4" s="5">
        <v>438547.59</v>
      </c>
      <c r="Q4" s="4" t="s">
        <v>45</v>
      </c>
    </row>
    <row r="5" spans="1:17" ht="33" customHeight="1" x14ac:dyDescent="0.35">
      <c r="A5" s="2" t="s">
        <v>23</v>
      </c>
      <c r="B5" s="3" t="s">
        <v>46</v>
      </c>
      <c r="C5" s="3"/>
      <c r="D5" s="3" t="s">
        <v>47</v>
      </c>
      <c r="E5" s="3" t="s">
        <v>7</v>
      </c>
      <c r="F5" s="5">
        <v>477369.38</v>
      </c>
      <c r="G5" s="5"/>
      <c r="H5" s="3" t="s">
        <v>22</v>
      </c>
      <c r="I5" s="10">
        <v>1</v>
      </c>
      <c r="J5" s="3" t="s">
        <v>44</v>
      </c>
      <c r="K5" s="4">
        <v>43096</v>
      </c>
      <c r="L5" s="3" t="s">
        <v>20</v>
      </c>
      <c r="M5" s="4">
        <v>43098</v>
      </c>
      <c r="N5" s="4">
        <v>43098</v>
      </c>
      <c r="O5" s="4">
        <v>43097</v>
      </c>
      <c r="P5" s="5">
        <v>477369.38</v>
      </c>
      <c r="Q5" s="4" t="s">
        <v>45</v>
      </c>
    </row>
    <row r="6" spans="1:17" ht="33" customHeight="1" x14ac:dyDescent="0.35">
      <c r="A6" s="2" t="s">
        <v>27</v>
      </c>
      <c r="B6" s="3" t="s">
        <v>19</v>
      </c>
      <c r="C6" s="3"/>
      <c r="D6" s="3" t="s">
        <v>5</v>
      </c>
      <c r="E6" s="3" t="s">
        <v>6</v>
      </c>
      <c r="F6" s="5">
        <v>190788.66</v>
      </c>
      <c r="G6" s="5"/>
      <c r="H6" s="3" t="s">
        <v>17</v>
      </c>
      <c r="I6" s="10">
        <v>1</v>
      </c>
      <c r="J6" s="3" t="s">
        <v>44</v>
      </c>
      <c r="K6" s="4">
        <v>43096</v>
      </c>
      <c r="L6" s="3" t="s">
        <v>20</v>
      </c>
      <c r="M6" s="4">
        <v>43098</v>
      </c>
      <c r="N6" s="4">
        <v>43098</v>
      </c>
      <c r="O6" s="4">
        <v>43097</v>
      </c>
      <c r="P6" s="5">
        <v>190788.66</v>
      </c>
      <c r="Q6" s="4" t="s">
        <v>45</v>
      </c>
    </row>
    <row r="7" spans="1:17" ht="33" customHeight="1" x14ac:dyDescent="0.35">
      <c r="A7" s="2" t="s">
        <v>23</v>
      </c>
      <c r="B7" s="3" t="s">
        <v>46</v>
      </c>
      <c r="C7" s="3"/>
      <c r="D7" s="3" t="s">
        <v>48</v>
      </c>
      <c r="E7" s="3" t="s">
        <v>4</v>
      </c>
      <c r="F7" s="5">
        <v>271853.28999999998</v>
      </c>
      <c r="G7" s="5"/>
      <c r="H7" s="3" t="s">
        <v>21</v>
      </c>
      <c r="I7" s="10">
        <v>1</v>
      </c>
      <c r="J7" s="3" t="s">
        <v>44</v>
      </c>
      <c r="K7" s="4">
        <v>43096</v>
      </c>
      <c r="L7" s="3" t="s">
        <v>20</v>
      </c>
      <c r="M7" s="4">
        <v>43098</v>
      </c>
      <c r="N7" s="4">
        <v>43098</v>
      </c>
      <c r="O7" s="4">
        <v>43097</v>
      </c>
      <c r="P7" s="5">
        <v>271853.28999999998</v>
      </c>
      <c r="Q7" s="4" t="s">
        <v>45</v>
      </c>
    </row>
    <row r="8" spans="1:17" ht="33" customHeight="1" x14ac:dyDescent="0.35">
      <c r="A8" s="2" t="s">
        <v>56</v>
      </c>
      <c r="B8" s="3" t="s">
        <v>24</v>
      </c>
      <c r="C8" s="3"/>
      <c r="D8" s="3" t="s">
        <v>48</v>
      </c>
      <c r="E8" s="3" t="s">
        <v>3</v>
      </c>
      <c r="F8" s="5">
        <v>46620.75</v>
      </c>
      <c r="G8" s="5"/>
      <c r="H8" s="3" t="s">
        <v>25</v>
      </c>
      <c r="I8" s="10">
        <v>0.15</v>
      </c>
      <c r="J8" s="3" t="s">
        <v>44</v>
      </c>
      <c r="K8" s="4">
        <v>43110</v>
      </c>
      <c r="L8" s="3" t="s">
        <v>28</v>
      </c>
      <c r="M8" s="4">
        <v>43111</v>
      </c>
      <c r="N8" s="4">
        <v>43111</v>
      </c>
      <c r="O8" s="4">
        <v>43118</v>
      </c>
      <c r="P8" s="5">
        <v>46620.75</v>
      </c>
      <c r="Q8" s="5">
        <v>46620.75</v>
      </c>
    </row>
    <row r="9" spans="1:17" ht="33" customHeight="1" x14ac:dyDescent="0.35">
      <c r="A9" s="2" t="s">
        <v>57</v>
      </c>
      <c r="B9" s="3" t="s">
        <v>49</v>
      </c>
      <c r="C9" s="3"/>
      <c r="D9" s="3" t="s">
        <v>48</v>
      </c>
      <c r="E9" s="3" t="s">
        <v>3</v>
      </c>
      <c r="F9" s="5">
        <v>146078.35999999999</v>
      </c>
      <c r="G9" s="5"/>
      <c r="H9" s="3" t="s">
        <v>25</v>
      </c>
      <c r="I9" s="10">
        <v>0.47</v>
      </c>
      <c r="J9" s="3" t="s">
        <v>44</v>
      </c>
      <c r="K9" s="4">
        <v>43110</v>
      </c>
      <c r="L9" s="3" t="s">
        <v>28</v>
      </c>
      <c r="M9" s="4">
        <v>43111</v>
      </c>
      <c r="N9" s="4">
        <v>43111</v>
      </c>
      <c r="O9" s="4">
        <v>43118</v>
      </c>
      <c r="P9" s="5">
        <v>146078.35999999999</v>
      </c>
      <c r="Q9" s="5">
        <v>146078.35999999999</v>
      </c>
    </row>
    <row r="10" spans="1:17" ht="33" customHeight="1" x14ac:dyDescent="0.35">
      <c r="A10" s="2" t="s">
        <v>58</v>
      </c>
      <c r="B10" s="3" t="s">
        <v>50</v>
      </c>
      <c r="C10" s="3"/>
      <c r="D10" s="3" t="s">
        <v>48</v>
      </c>
      <c r="E10" s="3" t="s">
        <v>3</v>
      </c>
      <c r="F10" s="5">
        <v>118105.91</v>
      </c>
      <c r="G10" s="5"/>
      <c r="H10" s="3" t="s">
        <v>25</v>
      </c>
      <c r="I10" s="10">
        <v>0.38</v>
      </c>
      <c r="J10" s="3" t="s">
        <v>44</v>
      </c>
      <c r="K10" s="4">
        <v>43110</v>
      </c>
      <c r="L10" s="3" t="s">
        <v>28</v>
      </c>
      <c r="M10" s="4">
        <v>43111</v>
      </c>
      <c r="N10" s="4">
        <v>43111</v>
      </c>
      <c r="O10" s="4">
        <v>43118</v>
      </c>
      <c r="P10" s="5">
        <v>118105.91</v>
      </c>
      <c r="Q10" s="5">
        <v>118105.91</v>
      </c>
    </row>
    <row r="11" spans="1:17" ht="33" customHeight="1" x14ac:dyDescent="0.35">
      <c r="A11" s="2" t="s">
        <v>51</v>
      </c>
      <c r="B11" s="3" t="s">
        <v>52</v>
      </c>
      <c r="C11" s="3"/>
      <c r="D11" s="3" t="s">
        <v>53</v>
      </c>
      <c r="E11" s="3" t="s">
        <v>31</v>
      </c>
      <c r="F11" s="5">
        <v>97735.9</v>
      </c>
      <c r="G11" s="5"/>
      <c r="H11" s="3" t="s">
        <v>30</v>
      </c>
      <c r="I11" s="10">
        <v>1</v>
      </c>
      <c r="J11" s="3" t="s">
        <v>44</v>
      </c>
      <c r="K11" s="4">
        <v>43334</v>
      </c>
      <c r="L11" s="3" t="s">
        <v>54</v>
      </c>
      <c r="M11" s="4">
        <v>43335</v>
      </c>
      <c r="N11" s="4">
        <v>43335</v>
      </c>
      <c r="O11" s="4" t="s">
        <v>123</v>
      </c>
      <c r="P11" s="4"/>
      <c r="Q11" s="11" t="s">
        <v>45</v>
      </c>
    </row>
    <row r="12" spans="1:17" ht="33" customHeight="1" x14ac:dyDescent="0.35">
      <c r="A12" s="2" t="s">
        <v>59</v>
      </c>
      <c r="B12" s="3" t="s">
        <v>24</v>
      </c>
      <c r="C12" s="3"/>
      <c r="D12" s="3" t="s">
        <v>48</v>
      </c>
      <c r="E12" s="3" t="s">
        <v>63</v>
      </c>
      <c r="F12" s="5">
        <v>48312.6</v>
      </c>
      <c r="G12" s="5"/>
      <c r="H12" s="3" t="s">
        <v>55</v>
      </c>
      <c r="I12" s="10">
        <v>0.2</v>
      </c>
      <c r="J12" s="3" t="s">
        <v>44</v>
      </c>
      <c r="K12" s="4">
        <v>43447</v>
      </c>
      <c r="L12" s="3" t="s">
        <v>60</v>
      </c>
      <c r="M12" s="4">
        <v>43448</v>
      </c>
      <c r="N12" s="4">
        <v>43448</v>
      </c>
      <c r="O12" s="4">
        <v>43516</v>
      </c>
      <c r="P12" s="5">
        <v>48312.6</v>
      </c>
      <c r="Q12" s="5">
        <v>48312.6</v>
      </c>
    </row>
    <row r="13" spans="1:17" ht="33" customHeight="1" x14ac:dyDescent="0.35">
      <c r="A13" s="2" t="s">
        <v>61</v>
      </c>
      <c r="B13" s="3" t="s">
        <v>49</v>
      </c>
      <c r="C13" s="3"/>
      <c r="D13" s="3" t="s">
        <v>48</v>
      </c>
      <c r="E13" s="3" t="s">
        <v>63</v>
      </c>
      <c r="F13" s="5">
        <v>96625.2</v>
      </c>
      <c r="G13" s="5"/>
      <c r="H13" s="3" t="s">
        <v>55</v>
      </c>
      <c r="I13" s="10">
        <v>0.4</v>
      </c>
      <c r="J13" s="3" t="s">
        <v>44</v>
      </c>
      <c r="K13" s="4">
        <v>43447</v>
      </c>
      <c r="L13" s="3" t="s">
        <v>60</v>
      </c>
      <c r="M13" s="4">
        <v>43448</v>
      </c>
      <c r="N13" s="4">
        <v>43448</v>
      </c>
      <c r="O13" s="4">
        <v>43516</v>
      </c>
      <c r="P13" s="5">
        <v>96625.2</v>
      </c>
      <c r="Q13" s="5">
        <v>96625.2</v>
      </c>
    </row>
    <row r="14" spans="1:17" ht="33" customHeight="1" x14ac:dyDescent="0.35">
      <c r="A14" s="2" t="s">
        <v>62</v>
      </c>
      <c r="B14" s="3" t="s">
        <v>50</v>
      </c>
      <c r="C14" s="3"/>
      <c r="D14" s="3" t="s">
        <v>48</v>
      </c>
      <c r="E14" s="3" t="s">
        <v>63</v>
      </c>
      <c r="F14" s="5">
        <v>96625.2</v>
      </c>
      <c r="G14" s="5"/>
      <c r="H14" s="3" t="s">
        <v>55</v>
      </c>
      <c r="I14" s="10">
        <v>0.4</v>
      </c>
      <c r="J14" s="3" t="s">
        <v>44</v>
      </c>
      <c r="K14" s="4">
        <v>43447</v>
      </c>
      <c r="L14" s="3" t="s">
        <v>60</v>
      </c>
      <c r="M14" s="4">
        <v>43448</v>
      </c>
      <c r="N14" s="4">
        <v>43448</v>
      </c>
      <c r="O14" s="4">
        <v>43516</v>
      </c>
      <c r="P14" s="5">
        <v>96625.2</v>
      </c>
      <c r="Q14" s="5">
        <v>96625.2</v>
      </c>
    </row>
    <row r="15" spans="1:17" ht="33" customHeight="1" x14ac:dyDescent="0.35">
      <c r="A15" s="2" t="s">
        <v>135</v>
      </c>
      <c r="B15" s="3" t="s">
        <v>136</v>
      </c>
      <c r="C15" s="3"/>
      <c r="D15" s="3" t="s">
        <v>5</v>
      </c>
      <c r="E15" s="3" t="s">
        <v>64</v>
      </c>
      <c r="F15" s="5">
        <v>470553.83</v>
      </c>
      <c r="G15" s="5">
        <v>456363.75</v>
      </c>
      <c r="H15" s="3" t="s">
        <v>32</v>
      </c>
      <c r="I15" s="10">
        <v>1</v>
      </c>
      <c r="J15" s="3" t="s">
        <v>44</v>
      </c>
      <c r="K15" s="4">
        <v>43453</v>
      </c>
      <c r="L15" s="3" t="s">
        <v>65</v>
      </c>
      <c r="M15" s="4">
        <v>43454</v>
      </c>
      <c r="N15" s="4">
        <v>43454</v>
      </c>
      <c r="O15" s="4">
        <v>43516</v>
      </c>
      <c r="P15" s="11">
        <v>456363.75</v>
      </c>
      <c r="Q15" s="11">
        <v>456363.75</v>
      </c>
    </row>
    <row r="16" spans="1:17" ht="33" customHeight="1" x14ac:dyDescent="0.35">
      <c r="A16" s="2" t="s">
        <v>66</v>
      </c>
      <c r="B16" s="3" t="s">
        <v>67</v>
      </c>
      <c r="C16" s="3"/>
      <c r="D16" s="3" t="s">
        <v>68</v>
      </c>
      <c r="E16" s="3" t="s">
        <v>69</v>
      </c>
      <c r="F16" s="5">
        <v>1498135.3</v>
      </c>
      <c r="G16" s="5"/>
      <c r="H16" s="3" t="s">
        <v>70</v>
      </c>
      <c r="I16" s="10">
        <v>1</v>
      </c>
      <c r="J16" s="3" t="s">
        <v>44</v>
      </c>
      <c r="K16" s="4">
        <v>43514</v>
      </c>
      <c r="L16" s="3" t="s">
        <v>71</v>
      </c>
      <c r="M16" s="4">
        <v>43515</v>
      </c>
      <c r="N16" s="4">
        <v>43515</v>
      </c>
      <c r="O16" s="4" t="s">
        <v>130</v>
      </c>
      <c r="P16" s="11">
        <v>1498135.3</v>
      </c>
      <c r="Q16" s="5">
        <v>1498135.3</v>
      </c>
    </row>
    <row r="17" spans="1:17" ht="33" customHeight="1" x14ac:dyDescent="0.35">
      <c r="A17" s="2" t="s">
        <v>51</v>
      </c>
      <c r="B17" s="3" t="s">
        <v>52</v>
      </c>
      <c r="C17" s="3"/>
      <c r="D17" s="3" t="s">
        <v>53</v>
      </c>
      <c r="E17" s="3" t="s">
        <v>72</v>
      </c>
      <c r="F17" s="5">
        <v>129366.32</v>
      </c>
      <c r="G17" s="5"/>
      <c r="H17" s="3" t="s">
        <v>73</v>
      </c>
      <c r="I17" s="10">
        <v>1</v>
      </c>
      <c r="J17" s="3" t="s">
        <v>44</v>
      </c>
      <c r="K17" s="4">
        <v>43584</v>
      </c>
      <c r="L17" s="3" t="s">
        <v>74</v>
      </c>
      <c r="M17" s="4">
        <v>43585</v>
      </c>
      <c r="N17" s="4">
        <v>43587</v>
      </c>
      <c r="O17" s="4" t="s">
        <v>121</v>
      </c>
      <c r="P17" s="11">
        <v>129366.32</v>
      </c>
      <c r="Q17" s="11">
        <v>129366.32</v>
      </c>
    </row>
    <row r="18" spans="1:17" ht="33" customHeight="1" x14ac:dyDescent="0.35">
      <c r="A18" s="2" t="s">
        <v>75</v>
      </c>
      <c r="B18" s="3" t="s">
        <v>134</v>
      </c>
      <c r="C18" s="3"/>
      <c r="D18" s="3" t="s">
        <v>5</v>
      </c>
      <c r="E18" s="3" t="s">
        <v>76</v>
      </c>
      <c r="F18" s="5">
        <v>247724.73</v>
      </c>
      <c r="G18" s="5"/>
      <c r="H18" s="3" t="s">
        <v>77</v>
      </c>
      <c r="I18" s="10">
        <v>1</v>
      </c>
      <c r="J18" s="3" t="s">
        <v>44</v>
      </c>
      <c r="K18" s="4">
        <v>43812</v>
      </c>
      <c r="L18" s="3" t="s">
        <v>90</v>
      </c>
      <c r="M18" s="4">
        <v>43813</v>
      </c>
      <c r="N18" s="4">
        <v>43816</v>
      </c>
      <c r="O18" s="4">
        <v>43924</v>
      </c>
      <c r="P18" s="4"/>
      <c r="Q18" s="5">
        <v>247724.73</v>
      </c>
    </row>
    <row r="19" spans="1:17" ht="33" customHeight="1" x14ac:dyDescent="0.35">
      <c r="A19" s="2" t="s">
        <v>14</v>
      </c>
      <c r="B19" s="3" t="s">
        <v>16</v>
      </c>
      <c r="C19" s="3"/>
      <c r="D19" s="3" t="s">
        <v>78</v>
      </c>
      <c r="E19" s="3" t="s">
        <v>79</v>
      </c>
      <c r="F19" s="5">
        <v>300425.42</v>
      </c>
      <c r="G19" s="5"/>
      <c r="H19" s="3" t="s">
        <v>80</v>
      </c>
      <c r="I19" s="10">
        <v>1</v>
      </c>
      <c r="J19" s="3" t="s">
        <v>44</v>
      </c>
      <c r="K19" s="4">
        <v>43851</v>
      </c>
      <c r="L19" s="3" t="s">
        <v>111</v>
      </c>
      <c r="M19" s="4">
        <v>43852</v>
      </c>
      <c r="N19" s="4">
        <v>43852</v>
      </c>
      <c r="O19" s="4">
        <v>44119</v>
      </c>
      <c r="P19" s="4"/>
      <c r="Q19" s="5">
        <v>300425.42</v>
      </c>
    </row>
    <row r="20" spans="1:17" ht="33" customHeight="1" x14ac:dyDescent="0.35">
      <c r="A20" s="2" t="s">
        <v>14</v>
      </c>
      <c r="B20" s="3" t="s">
        <v>16</v>
      </c>
      <c r="C20" s="3"/>
      <c r="D20" s="3" t="s">
        <v>81</v>
      </c>
      <c r="E20" s="3" t="s">
        <v>91</v>
      </c>
      <c r="F20" s="5">
        <v>254515.31</v>
      </c>
      <c r="G20" s="5">
        <v>233817.71</v>
      </c>
      <c r="H20" s="3" t="s">
        <v>82</v>
      </c>
      <c r="I20" s="10">
        <v>1</v>
      </c>
      <c r="J20" s="3" t="s">
        <v>44</v>
      </c>
      <c r="K20" s="4">
        <v>43894</v>
      </c>
      <c r="L20" s="3" t="s">
        <v>99</v>
      </c>
      <c r="M20" s="4">
        <v>43895</v>
      </c>
      <c r="N20" s="4">
        <v>43899</v>
      </c>
      <c r="O20" s="4">
        <v>44193</v>
      </c>
      <c r="P20" s="5">
        <v>233817.71</v>
      </c>
      <c r="Q20" s="5">
        <v>233817.71</v>
      </c>
    </row>
    <row r="21" spans="1:17" ht="33" customHeight="1" x14ac:dyDescent="0.35">
      <c r="A21" s="2" t="s">
        <v>83</v>
      </c>
      <c r="B21" s="3" t="s">
        <v>87</v>
      </c>
      <c r="C21" s="3"/>
      <c r="D21" s="3" t="s">
        <v>5</v>
      </c>
      <c r="E21" s="3" t="s">
        <v>34</v>
      </c>
      <c r="F21" s="5">
        <v>249028.23</v>
      </c>
      <c r="G21" s="5"/>
      <c r="H21" s="3" t="s">
        <v>88</v>
      </c>
      <c r="I21" s="10">
        <v>1</v>
      </c>
      <c r="J21" s="3" t="s">
        <v>44</v>
      </c>
      <c r="K21" s="4">
        <v>43777</v>
      </c>
      <c r="L21" s="3" t="s">
        <v>89</v>
      </c>
      <c r="M21" s="4">
        <v>43778</v>
      </c>
      <c r="N21" s="4">
        <v>43816</v>
      </c>
      <c r="O21" s="4">
        <v>43853</v>
      </c>
      <c r="P21" s="11">
        <v>249028.23</v>
      </c>
      <c r="Q21" s="5">
        <v>249028.23</v>
      </c>
    </row>
    <row r="22" spans="1:17" ht="33" customHeight="1" x14ac:dyDescent="0.35">
      <c r="A22" s="2" t="s">
        <v>92</v>
      </c>
      <c r="B22" s="3" t="s">
        <v>95</v>
      </c>
      <c r="C22" s="3"/>
      <c r="D22" s="3" t="s">
        <v>68</v>
      </c>
      <c r="E22" s="3" t="s">
        <v>96</v>
      </c>
      <c r="F22" s="5">
        <v>749465.3</v>
      </c>
      <c r="G22" s="5"/>
      <c r="H22" s="3" t="s">
        <v>106</v>
      </c>
      <c r="I22" s="10">
        <v>0.5</v>
      </c>
      <c r="J22" s="3" t="s">
        <v>44</v>
      </c>
      <c r="K22" s="4">
        <v>43867</v>
      </c>
      <c r="L22" s="3" t="s">
        <v>97</v>
      </c>
      <c r="M22" s="4">
        <v>43868</v>
      </c>
      <c r="N22" s="4">
        <v>43900</v>
      </c>
      <c r="O22" s="4">
        <v>43881</v>
      </c>
      <c r="P22" s="4"/>
      <c r="Q22" s="5">
        <f>389243.92+360221.38</f>
        <v>749465.3</v>
      </c>
    </row>
    <row r="23" spans="1:17" ht="33" customHeight="1" x14ac:dyDescent="0.35">
      <c r="A23" s="2" t="s">
        <v>93</v>
      </c>
      <c r="B23" s="3" t="s">
        <v>94</v>
      </c>
      <c r="C23" s="3"/>
      <c r="D23" s="3" t="s">
        <v>68</v>
      </c>
      <c r="E23" s="3" t="s">
        <v>96</v>
      </c>
      <c r="F23" s="5">
        <v>749465.3</v>
      </c>
      <c r="G23" s="5"/>
      <c r="H23" s="3" t="s">
        <v>106</v>
      </c>
      <c r="I23" s="10">
        <v>0.5</v>
      </c>
      <c r="J23" s="3" t="s">
        <v>44</v>
      </c>
      <c r="K23" s="4">
        <v>43867</v>
      </c>
      <c r="L23" s="3" t="s">
        <v>98</v>
      </c>
      <c r="M23" s="4">
        <v>43868</v>
      </c>
      <c r="N23" s="4">
        <v>43900</v>
      </c>
      <c r="O23" s="4" t="s">
        <v>131</v>
      </c>
      <c r="P23" s="5">
        <v>749465.3</v>
      </c>
      <c r="Q23" s="5">
        <v>749465.3</v>
      </c>
    </row>
    <row r="24" spans="1:17" ht="33" customHeight="1" x14ac:dyDescent="0.35">
      <c r="A24" s="2" t="s">
        <v>100</v>
      </c>
      <c r="B24" s="3" t="s">
        <v>103</v>
      </c>
      <c r="C24" s="3"/>
      <c r="D24" s="3" t="s">
        <v>200</v>
      </c>
      <c r="E24" s="3" t="s">
        <v>101</v>
      </c>
      <c r="F24" s="5">
        <v>285076</v>
      </c>
      <c r="G24" s="5"/>
      <c r="H24" s="3" t="s">
        <v>102</v>
      </c>
      <c r="I24" s="10">
        <v>1</v>
      </c>
      <c r="J24" s="3" t="s">
        <v>44</v>
      </c>
      <c r="K24" s="4">
        <v>44235</v>
      </c>
      <c r="L24" s="3" t="s">
        <v>132</v>
      </c>
      <c r="M24" s="4">
        <v>44236</v>
      </c>
      <c r="N24" s="4"/>
      <c r="O24" s="4">
        <v>44532</v>
      </c>
      <c r="P24" s="5">
        <v>283459</v>
      </c>
      <c r="Q24" s="5">
        <v>285076</v>
      </c>
    </row>
    <row r="25" spans="1:17" ht="33" customHeight="1" x14ac:dyDescent="0.35">
      <c r="A25" s="2" t="s">
        <v>100</v>
      </c>
      <c r="B25" s="3" t="s">
        <v>103</v>
      </c>
      <c r="C25" s="3"/>
      <c r="D25" s="3" t="s">
        <v>200</v>
      </c>
      <c r="E25" s="3" t="s">
        <v>105</v>
      </c>
      <c r="F25" s="5">
        <v>289718</v>
      </c>
      <c r="G25" s="5"/>
      <c r="H25" s="3" t="s">
        <v>104</v>
      </c>
      <c r="I25" s="10">
        <v>1</v>
      </c>
      <c r="J25" s="3" t="s">
        <v>44</v>
      </c>
      <c r="K25" s="4">
        <v>44235</v>
      </c>
      <c r="L25" s="3" t="s">
        <v>133</v>
      </c>
      <c r="M25" s="4">
        <v>44236</v>
      </c>
      <c r="N25" s="4"/>
      <c r="O25" s="4">
        <v>44525</v>
      </c>
      <c r="P25" s="5">
        <v>287639</v>
      </c>
      <c r="Q25" s="5">
        <v>289718</v>
      </c>
    </row>
    <row r="26" spans="1:17" ht="33" customHeight="1" x14ac:dyDescent="0.35">
      <c r="A26" s="2" t="s">
        <v>14</v>
      </c>
      <c r="B26" s="3" t="s">
        <v>16</v>
      </c>
      <c r="C26" s="3"/>
      <c r="D26" s="3" t="s">
        <v>53</v>
      </c>
      <c r="E26" s="3" t="s">
        <v>107</v>
      </c>
      <c r="F26" s="5">
        <v>136778.5</v>
      </c>
      <c r="G26" s="5"/>
      <c r="H26" s="3" t="s">
        <v>108</v>
      </c>
      <c r="I26" s="10">
        <v>1</v>
      </c>
      <c r="J26" s="3" t="s">
        <v>44</v>
      </c>
      <c r="K26" s="4">
        <v>44124</v>
      </c>
      <c r="L26" s="3" t="s">
        <v>116</v>
      </c>
      <c r="M26" s="4">
        <v>44125</v>
      </c>
      <c r="N26" s="4">
        <v>44152</v>
      </c>
      <c r="O26" s="4" t="s">
        <v>126</v>
      </c>
      <c r="P26" s="5">
        <v>136778.5</v>
      </c>
      <c r="Q26" s="5">
        <v>136778.5</v>
      </c>
    </row>
    <row r="27" spans="1:17" ht="33" customHeight="1" x14ac:dyDescent="0.35">
      <c r="A27" s="2" t="s">
        <v>14</v>
      </c>
      <c r="B27" s="3" t="s">
        <v>16</v>
      </c>
      <c r="C27" s="3" t="s">
        <v>213</v>
      </c>
      <c r="D27" s="3" t="s">
        <v>112</v>
      </c>
      <c r="E27" s="3" t="s">
        <v>114</v>
      </c>
      <c r="F27" s="5">
        <v>200000</v>
      </c>
      <c r="G27" s="5"/>
      <c r="H27" s="3" t="s">
        <v>113</v>
      </c>
      <c r="I27" s="10">
        <v>0.41599999999999998</v>
      </c>
      <c r="J27" s="3" t="s">
        <v>44</v>
      </c>
      <c r="K27" s="4">
        <v>44124</v>
      </c>
      <c r="L27" s="3" t="s">
        <v>115</v>
      </c>
      <c r="M27" s="4" t="s">
        <v>146</v>
      </c>
      <c r="N27" s="4">
        <v>44121</v>
      </c>
      <c r="O27" s="4">
        <v>44368</v>
      </c>
      <c r="P27" s="5">
        <v>199996.62</v>
      </c>
      <c r="Q27" s="5">
        <v>199996.62</v>
      </c>
    </row>
    <row r="28" spans="1:17" ht="33" customHeight="1" x14ac:dyDescent="0.35">
      <c r="A28" s="2" t="s">
        <v>118</v>
      </c>
      <c r="B28" s="3" t="s">
        <v>119</v>
      </c>
      <c r="C28" s="3"/>
      <c r="D28" s="3" t="s">
        <v>84</v>
      </c>
      <c r="E28" s="3" t="s">
        <v>35</v>
      </c>
      <c r="F28" s="5">
        <v>261117.76</v>
      </c>
      <c r="G28" s="5"/>
      <c r="H28" s="12" t="s">
        <v>120</v>
      </c>
      <c r="I28" s="10">
        <v>1</v>
      </c>
      <c r="J28" s="3" t="s">
        <v>44</v>
      </c>
      <c r="K28" s="4">
        <v>44222</v>
      </c>
      <c r="L28" s="3" t="s">
        <v>129</v>
      </c>
      <c r="M28" s="4">
        <v>44223</v>
      </c>
      <c r="N28" s="4">
        <v>44223</v>
      </c>
      <c r="O28" s="4"/>
      <c r="P28" s="5">
        <f>F28</f>
        <v>261117.76</v>
      </c>
      <c r="Q28" s="5">
        <v>261117.76</v>
      </c>
    </row>
    <row r="29" spans="1:17" ht="33" customHeight="1" x14ac:dyDescent="0.35">
      <c r="A29" s="13" t="s">
        <v>56</v>
      </c>
      <c r="B29" s="3" t="s">
        <v>24</v>
      </c>
      <c r="C29" s="3" t="s">
        <v>235</v>
      </c>
      <c r="D29" s="3" t="s">
        <v>84</v>
      </c>
      <c r="E29" s="3" t="s">
        <v>122</v>
      </c>
      <c r="F29" s="5">
        <v>40000</v>
      </c>
      <c r="G29" s="14"/>
      <c r="H29" s="12" t="s">
        <v>127</v>
      </c>
      <c r="I29" s="10">
        <v>0.16</v>
      </c>
      <c r="J29" s="3" t="s">
        <v>44</v>
      </c>
      <c r="K29" s="4">
        <v>44222</v>
      </c>
      <c r="L29" s="3" t="s">
        <v>128</v>
      </c>
      <c r="M29" s="4">
        <v>44223</v>
      </c>
      <c r="N29" s="4">
        <v>44223</v>
      </c>
      <c r="O29" s="6"/>
      <c r="P29" s="5">
        <f>F29</f>
        <v>40000</v>
      </c>
      <c r="Q29" s="5">
        <v>40000</v>
      </c>
    </row>
    <row r="30" spans="1:17" ht="33" customHeight="1" x14ac:dyDescent="0.35">
      <c r="A30" s="13" t="s">
        <v>57</v>
      </c>
      <c r="B30" s="3" t="s">
        <v>49</v>
      </c>
      <c r="C30" s="3" t="s">
        <v>234</v>
      </c>
      <c r="D30" s="3" t="s">
        <v>84</v>
      </c>
      <c r="E30" s="3" t="s">
        <v>122</v>
      </c>
      <c r="F30" s="5">
        <v>124343.4</v>
      </c>
      <c r="G30" s="14"/>
      <c r="H30" s="12" t="s">
        <v>127</v>
      </c>
      <c r="I30" s="10">
        <v>0.54</v>
      </c>
      <c r="J30" s="3" t="s">
        <v>44</v>
      </c>
      <c r="K30" s="4">
        <v>44222</v>
      </c>
      <c r="L30" s="3" t="s">
        <v>128</v>
      </c>
      <c r="M30" s="4">
        <v>44223</v>
      </c>
      <c r="N30" s="4">
        <v>44223</v>
      </c>
      <c r="O30" s="6"/>
      <c r="P30" s="5">
        <f t="shared" ref="P30:P31" si="0">F30</f>
        <v>124343.4</v>
      </c>
      <c r="Q30" s="5">
        <v>124343.4</v>
      </c>
    </row>
    <row r="31" spans="1:17" ht="33" customHeight="1" x14ac:dyDescent="0.35">
      <c r="A31" s="13" t="s">
        <v>58</v>
      </c>
      <c r="B31" s="3" t="s">
        <v>50</v>
      </c>
      <c r="C31" s="3" t="s">
        <v>233</v>
      </c>
      <c r="D31" s="3" t="s">
        <v>84</v>
      </c>
      <c r="E31" s="3" t="s">
        <v>122</v>
      </c>
      <c r="F31" s="5">
        <v>75000</v>
      </c>
      <c r="G31" s="14"/>
      <c r="H31" s="12" t="s">
        <v>127</v>
      </c>
      <c r="I31" s="10">
        <v>0.3</v>
      </c>
      <c r="J31" s="3" t="s">
        <v>44</v>
      </c>
      <c r="K31" s="4">
        <v>44222</v>
      </c>
      <c r="L31" s="3" t="s">
        <v>128</v>
      </c>
      <c r="M31" s="4">
        <v>44223</v>
      </c>
      <c r="N31" s="4">
        <v>44223</v>
      </c>
      <c r="O31" s="6"/>
      <c r="P31" s="5">
        <f t="shared" si="0"/>
        <v>75000</v>
      </c>
      <c r="Q31" s="5">
        <v>75000</v>
      </c>
    </row>
    <row r="32" spans="1:17" ht="33" customHeight="1" x14ac:dyDescent="0.35">
      <c r="A32" s="13" t="s">
        <v>14</v>
      </c>
      <c r="B32" s="3" t="s">
        <v>16</v>
      </c>
      <c r="C32" s="3" t="s">
        <v>213</v>
      </c>
      <c r="D32" s="3" t="s">
        <v>5</v>
      </c>
      <c r="E32" s="3" t="s">
        <v>110</v>
      </c>
      <c r="F32" s="5">
        <v>388047.47</v>
      </c>
      <c r="G32" s="14"/>
      <c r="H32" s="12" t="s">
        <v>138</v>
      </c>
      <c r="I32" s="10">
        <v>1</v>
      </c>
      <c r="J32" s="3" t="s">
        <v>44</v>
      </c>
      <c r="K32" s="4">
        <v>44273</v>
      </c>
      <c r="L32" s="3" t="s">
        <v>139</v>
      </c>
      <c r="M32" s="4">
        <v>44274</v>
      </c>
      <c r="N32" s="4"/>
      <c r="O32" s="6"/>
      <c r="P32" s="5">
        <v>388047.47</v>
      </c>
      <c r="Q32" s="5">
        <v>388047.47</v>
      </c>
    </row>
    <row r="33" spans="1:17" ht="33" customHeight="1" x14ac:dyDescent="0.35">
      <c r="A33" s="2" t="s">
        <v>135</v>
      </c>
      <c r="B33" s="3" t="s">
        <v>136</v>
      </c>
      <c r="C33" s="3" t="s">
        <v>230</v>
      </c>
      <c r="D33" s="3" t="s">
        <v>5</v>
      </c>
      <c r="E33" s="3" t="s">
        <v>109</v>
      </c>
      <c r="F33" s="5">
        <v>243219.57</v>
      </c>
      <c r="G33" s="5"/>
      <c r="H33" s="3" t="s">
        <v>137</v>
      </c>
      <c r="I33" s="10">
        <v>1</v>
      </c>
      <c r="J33" s="3" t="s">
        <v>44</v>
      </c>
      <c r="K33" s="4">
        <v>44273</v>
      </c>
      <c r="L33" s="3" t="s">
        <v>140</v>
      </c>
      <c r="M33" s="4">
        <v>44274</v>
      </c>
      <c r="N33" s="6"/>
      <c r="O33" s="4">
        <v>44362</v>
      </c>
      <c r="P33" s="5">
        <v>243219.57</v>
      </c>
      <c r="Q33" s="5">
        <v>243219.57</v>
      </c>
    </row>
    <row r="34" spans="1:17" ht="33" customHeight="1" x14ac:dyDescent="0.35">
      <c r="A34" s="2" t="s">
        <v>14</v>
      </c>
      <c r="B34" s="3" t="s">
        <v>16</v>
      </c>
      <c r="C34" s="3" t="s">
        <v>213</v>
      </c>
      <c r="D34" s="3" t="s">
        <v>33</v>
      </c>
      <c r="E34" s="3" t="s">
        <v>141</v>
      </c>
      <c r="F34" s="5">
        <v>185515.79</v>
      </c>
      <c r="G34" s="14"/>
      <c r="H34" s="3" t="s">
        <v>142</v>
      </c>
      <c r="I34" s="10">
        <v>1</v>
      </c>
      <c r="J34" s="3" t="s">
        <v>44</v>
      </c>
      <c r="K34" s="4">
        <v>44319</v>
      </c>
      <c r="L34" s="3" t="s">
        <v>145</v>
      </c>
      <c r="M34" s="4">
        <v>44320</v>
      </c>
      <c r="N34" s="6"/>
      <c r="O34" s="6"/>
      <c r="P34" s="5">
        <v>185515.79</v>
      </c>
      <c r="Q34" s="5">
        <v>185515.79</v>
      </c>
    </row>
    <row r="35" spans="1:17" ht="33" customHeight="1" x14ac:dyDescent="0.35">
      <c r="A35" s="2" t="s">
        <v>51</v>
      </c>
      <c r="B35" s="3" t="s">
        <v>52</v>
      </c>
      <c r="C35" s="3" t="s">
        <v>210</v>
      </c>
      <c r="D35" s="3" t="s">
        <v>53</v>
      </c>
      <c r="E35" s="3" t="s">
        <v>143</v>
      </c>
      <c r="F35" s="5">
        <v>80000</v>
      </c>
      <c r="G35" s="14"/>
      <c r="H35" s="3" t="s">
        <v>144</v>
      </c>
      <c r="I35" s="10">
        <v>0.43730000000000002</v>
      </c>
      <c r="J35" s="3" t="s">
        <v>44</v>
      </c>
      <c r="K35" s="4">
        <v>44372</v>
      </c>
      <c r="L35" s="3" t="s">
        <v>147</v>
      </c>
      <c r="M35" s="4">
        <v>44373</v>
      </c>
      <c r="N35" s="4">
        <v>44389</v>
      </c>
      <c r="O35" s="4" t="s">
        <v>154</v>
      </c>
      <c r="P35" s="5">
        <v>80000</v>
      </c>
      <c r="Q35" s="5">
        <v>80000</v>
      </c>
    </row>
    <row r="36" spans="1:17" ht="33" customHeight="1" x14ac:dyDescent="0.35">
      <c r="A36" s="2" t="s">
        <v>135</v>
      </c>
      <c r="B36" s="3" t="s">
        <v>136</v>
      </c>
      <c r="C36" s="3" t="s">
        <v>230</v>
      </c>
      <c r="D36" s="3" t="s">
        <v>53</v>
      </c>
      <c r="E36" s="3" t="s">
        <v>143</v>
      </c>
      <c r="F36" s="5">
        <v>102959.88</v>
      </c>
      <c r="G36" s="14"/>
      <c r="H36" s="3" t="s">
        <v>144</v>
      </c>
      <c r="I36" s="10">
        <v>0.56269999999999998</v>
      </c>
      <c r="J36" s="3" t="s">
        <v>44</v>
      </c>
      <c r="K36" s="4">
        <v>44377</v>
      </c>
      <c r="L36" s="3" t="s">
        <v>148</v>
      </c>
      <c r="M36" s="4">
        <v>44378</v>
      </c>
      <c r="N36" s="6"/>
      <c r="O36" s="4">
        <v>44501</v>
      </c>
      <c r="P36" s="5">
        <v>102959.88</v>
      </c>
      <c r="Q36" s="5">
        <v>102959.88</v>
      </c>
    </row>
    <row r="37" spans="1:17" ht="33" customHeight="1" x14ac:dyDescent="0.35">
      <c r="A37" s="2" t="s">
        <v>135</v>
      </c>
      <c r="B37" s="3" t="s">
        <v>136</v>
      </c>
      <c r="C37" s="3" t="s">
        <v>230</v>
      </c>
      <c r="D37" s="3" t="s">
        <v>150</v>
      </c>
      <c r="E37" s="3" t="s">
        <v>149</v>
      </c>
      <c r="F37" s="5">
        <v>600000</v>
      </c>
      <c r="G37" s="14"/>
      <c r="H37" s="3" t="s">
        <v>151</v>
      </c>
      <c r="I37" s="10">
        <v>0.54</v>
      </c>
      <c r="J37" s="3" t="s">
        <v>44</v>
      </c>
      <c r="K37" s="4">
        <v>44399</v>
      </c>
      <c r="L37" s="3" t="s">
        <v>152</v>
      </c>
      <c r="M37" s="4">
        <v>44400</v>
      </c>
      <c r="N37" s="6"/>
      <c r="O37" s="6"/>
      <c r="P37" s="6"/>
      <c r="Q37" s="15">
        <v>600000</v>
      </c>
    </row>
    <row r="38" spans="1:17" ht="33" customHeight="1" x14ac:dyDescent="0.35">
      <c r="A38" s="2" t="s">
        <v>135</v>
      </c>
      <c r="B38" s="3" t="s">
        <v>136</v>
      </c>
      <c r="C38" s="3" t="s">
        <v>230</v>
      </c>
      <c r="D38" s="3" t="s">
        <v>84</v>
      </c>
      <c r="E38" s="3" t="s">
        <v>85</v>
      </c>
      <c r="F38" s="5">
        <v>261117.76</v>
      </c>
      <c r="G38" s="5"/>
      <c r="H38" s="3" t="s">
        <v>86</v>
      </c>
      <c r="I38" s="8">
        <v>0.7661</v>
      </c>
      <c r="J38" s="3" t="s">
        <v>44</v>
      </c>
      <c r="K38" s="4">
        <v>44467</v>
      </c>
      <c r="L38" s="3" t="s">
        <v>153</v>
      </c>
      <c r="M38" s="4">
        <v>44468</v>
      </c>
      <c r="N38" s="4"/>
      <c r="O38" s="4"/>
      <c r="P38" s="6"/>
      <c r="Q38" s="15">
        <v>261117.76</v>
      </c>
    </row>
    <row r="39" spans="1:17" ht="33" customHeight="1" x14ac:dyDescent="0.35">
      <c r="A39" s="2" t="s">
        <v>14</v>
      </c>
      <c r="B39" s="3" t="s">
        <v>16</v>
      </c>
      <c r="C39" s="3" t="s">
        <v>213</v>
      </c>
      <c r="D39" s="3" t="s">
        <v>156</v>
      </c>
      <c r="E39" s="3" t="s">
        <v>155</v>
      </c>
      <c r="F39" s="5">
        <v>150000</v>
      </c>
      <c r="G39" s="5"/>
      <c r="H39" s="3" t="s">
        <v>158</v>
      </c>
      <c r="I39" s="8">
        <v>0.50039999999999996</v>
      </c>
      <c r="J39" s="3" t="s">
        <v>44</v>
      </c>
      <c r="K39" s="4">
        <v>44741</v>
      </c>
      <c r="L39" s="3" t="s">
        <v>183</v>
      </c>
      <c r="M39" s="4">
        <v>44742</v>
      </c>
      <c r="N39" s="4"/>
      <c r="O39" s="6"/>
      <c r="P39" s="5">
        <v>150000</v>
      </c>
      <c r="Q39" s="15">
        <v>150000</v>
      </c>
    </row>
    <row r="40" spans="1:17" ht="33" customHeight="1" x14ac:dyDescent="0.35">
      <c r="A40" s="2" t="s">
        <v>14</v>
      </c>
      <c r="B40" s="3" t="s">
        <v>16</v>
      </c>
      <c r="C40" s="3" t="s">
        <v>213</v>
      </c>
      <c r="D40" s="3" t="s">
        <v>8</v>
      </c>
      <c r="E40" s="3" t="s">
        <v>159</v>
      </c>
      <c r="F40" s="5">
        <v>230000</v>
      </c>
      <c r="G40" s="5"/>
      <c r="H40" s="3" t="s">
        <v>160</v>
      </c>
      <c r="I40" s="8">
        <v>0.49530000000000002</v>
      </c>
      <c r="J40" s="3" t="s">
        <v>44</v>
      </c>
      <c r="K40" s="4">
        <v>44741</v>
      </c>
      <c r="L40" s="3" t="s">
        <v>184</v>
      </c>
      <c r="M40" s="4">
        <v>44742</v>
      </c>
      <c r="N40" s="4"/>
      <c r="O40" s="6"/>
      <c r="P40" s="5">
        <v>230000</v>
      </c>
      <c r="Q40" s="15">
        <v>230000</v>
      </c>
    </row>
    <row r="41" spans="1:17" ht="33" customHeight="1" x14ac:dyDescent="0.35">
      <c r="A41" s="2" t="s">
        <v>14</v>
      </c>
      <c r="B41" s="3" t="s">
        <v>16</v>
      </c>
      <c r="C41" s="3" t="s">
        <v>213</v>
      </c>
      <c r="D41" s="3" t="s">
        <v>164</v>
      </c>
      <c r="E41" s="3" t="s">
        <v>163</v>
      </c>
      <c r="F41" s="5">
        <v>200000</v>
      </c>
      <c r="G41" s="5"/>
      <c r="H41" s="3" t="s">
        <v>162</v>
      </c>
      <c r="I41" s="8">
        <v>0.52600000000000002</v>
      </c>
      <c r="J41" s="3" t="s">
        <v>44</v>
      </c>
      <c r="K41" s="4">
        <v>44719</v>
      </c>
      <c r="L41" s="3" t="s">
        <v>187</v>
      </c>
      <c r="M41" s="4">
        <v>44720</v>
      </c>
      <c r="N41" s="4"/>
      <c r="O41" s="6"/>
      <c r="P41" s="5">
        <v>200000</v>
      </c>
      <c r="Q41" s="15">
        <v>200000</v>
      </c>
    </row>
    <row r="42" spans="1:17" ht="33" customHeight="1" x14ac:dyDescent="0.35">
      <c r="A42" s="2" t="s">
        <v>14</v>
      </c>
      <c r="B42" s="3" t="s">
        <v>16</v>
      </c>
      <c r="C42" s="3" t="s">
        <v>213</v>
      </c>
      <c r="D42" s="3" t="s">
        <v>53</v>
      </c>
      <c r="E42" s="3" t="s">
        <v>165</v>
      </c>
      <c r="F42" s="5">
        <v>205000</v>
      </c>
      <c r="G42" s="5"/>
      <c r="H42" s="3" t="s">
        <v>166</v>
      </c>
      <c r="I42" s="8">
        <v>0.99739999999999995</v>
      </c>
      <c r="J42" s="3" t="s">
        <v>44</v>
      </c>
      <c r="K42" s="4">
        <v>44741</v>
      </c>
      <c r="L42" s="3" t="s">
        <v>185</v>
      </c>
      <c r="M42" s="4">
        <v>44742</v>
      </c>
      <c r="N42" s="4"/>
      <c r="O42" s="6"/>
      <c r="P42" s="5">
        <v>205000</v>
      </c>
      <c r="Q42" s="15">
        <v>205000</v>
      </c>
    </row>
    <row r="43" spans="1:17" ht="33" customHeight="1" x14ac:dyDescent="0.35">
      <c r="A43" s="2" t="s">
        <v>14</v>
      </c>
      <c r="B43" s="3" t="s">
        <v>16</v>
      </c>
      <c r="C43" s="3" t="s">
        <v>213</v>
      </c>
      <c r="D43" s="3" t="s">
        <v>169</v>
      </c>
      <c r="E43" s="3" t="s">
        <v>168</v>
      </c>
      <c r="F43" s="5">
        <v>270000</v>
      </c>
      <c r="G43" s="5"/>
      <c r="H43" s="3" t="s">
        <v>167</v>
      </c>
      <c r="I43" s="8">
        <v>0.45760000000000001</v>
      </c>
      <c r="J43" s="3" t="s">
        <v>44</v>
      </c>
      <c r="K43" s="4">
        <v>44734</v>
      </c>
      <c r="L43" s="3" t="s">
        <v>188</v>
      </c>
      <c r="M43" s="4">
        <v>44735</v>
      </c>
      <c r="N43" s="4"/>
      <c r="O43" s="6"/>
      <c r="P43" s="5">
        <v>270000</v>
      </c>
      <c r="Q43" s="15">
        <v>270000</v>
      </c>
    </row>
    <row r="44" spans="1:17" ht="33" customHeight="1" x14ac:dyDescent="0.35">
      <c r="A44" s="2" t="s">
        <v>172</v>
      </c>
      <c r="B44" s="3" t="s">
        <v>95</v>
      </c>
      <c r="C44" s="3" t="s">
        <v>220</v>
      </c>
      <c r="D44" s="3" t="s">
        <v>68</v>
      </c>
      <c r="E44" s="3" t="s">
        <v>171</v>
      </c>
      <c r="F44" s="5">
        <v>1487379.14</v>
      </c>
      <c r="G44" s="5"/>
      <c r="H44" s="3" t="s">
        <v>170</v>
      </c>
      <c r="I44" s="8">
        <v>1</v>
      </c>
      <c r="J44" s="3" t="s">
        <v>44</v>
      </c>
      <c r="K44" s="4">
        <v>44741</v>
      </c>
      <c r="L44" s="3" t="s">
        <v>182</v>
      </c>
      <c r="M44" s="4">
        <v>44742</v>
      </c>
      <c r="N44" s="4"/>
      <c r="O44" s="4">
        <v>44830</v>
      </c>
      <c r="P44" s="5">
        <v>1487379.14</v>
      </c>
      <c r="Q44" s="15">
        <f>70838.61+191137.24+335040.09+ 371014.64</f>
        <v>968030.58</v>
      </c>
    </row>
    <row r="45" spans="1:17" ht="33" customHeight="1" x14ac:dyDescent="0.35">
      <c r="A45" s="2" t="s">
        <v>14</v>
      </c>
      <c r="B45" s="3" t="s">
        <v>16</v>
      </c>
      <c r="C45" s="3" t="s">
        <v>213</v>
      </c>
      <c r="D45" s="3" t="s">
        <v>174</v>
      </c>
      <c r="E45" s="3" t="s">
        <v>173</v>
      </c>
      <c r="F45" s="5">
        <v>350000</v>
      </c>
      <c r="G45" s="5"/>
      <c r="H45" s="3" t="s">
        <v>175</v>
      </c>
      <c r="I45" s="8" t="s">
        <v>176</v>
      </c>
      <c r="J45" s="3" t="s">
        <v>44</v>
      </c>
      <c r="K45" s="4">
        <v>44741</v>
      </c>
      <c r="L45" s="3" t="s">
        <v>180</v>
      </c>
      <c r="M45" s="4">
        <v>44742</v>
      </c>
      <c r="N45" s="4"/>
      <c r="O45" s="6"/>
      <c r="P45" s="5">
        <v>350000</v>
      </c>
      <c r="Q45" s="15">
        <v>350000</v>
      </c>
    </row>
    <row r="46" spans="1:17" ht="33" customHeight="1" x14ac:dyDescent="0.35">
      <c r="A46" s="2" t="s">
        <v>14</v>
      </c>
      <c r="B46" s="3" t="s">
        <v>16</v>
      </c>
      <c r="C46" s="3" t="s">
        <v>213</v>
      </c>
      <c r="D46" s="3" t="s">
        <v>5</v>
      </c>
      <c r="E46" s="3" t="s">
        <v>177</v>
      </c>
      <c r="F46" s="5">
        <v>394835.63</v>
      </c>
      <c r="G46" s="5"/>
      <c r="H46" s="3" t="s">
        <v>178</v>
      </c>
      <c r="I46" s="8">
        <v>0.60260000000000002</v>
      </c>
      <c r="J46" s="3" t="s">
        <v>44</v>
      </c>
      <c r="K46" s="4">
        <v>44741</v>
      </c>
      <c r="L46" s="3" t="s">
        <v>186</v>
      </c>
      <c r="M46" s="4">
        <v>44742</v>
      </c>
      <c r="N46" s="4"/>
      <c r="O46" s="6"/>
      <c r="P46" s="5"/>
      <c r="Q46" s="15">
        <v>394835.63</v>
      </c>
    </row>
    <row r="47" spans="1:17" ht="33" customHeight="1" x14ac:dyDescent="0.35">
      <c r="A47" s="2" t="s">
        <v>51</v>
      </c>
      <c r="B47" s="3" t="s">
        <v>52</v>
      </c>
      <c r="C47" s="3" t="s">
        <v>210</v>
      </c>
      <c r="D47" s="3" t="s">
        <v>53</v>
      </c>
      <c r="E47" s="3" t="s">
        <v>179</v>
      </c>
      <c r="F47" s="5">
        <v>120000</v>
      </c>
      <c r="G47" s="5"/>
      <c r="H47" s="3" t="s">
        <v>201</v>
      </c>
      <c r="I47" s="8">
        <v>0.35420000000000001</v>
      </c>
      <c r="J47" s="3" t="s">
        <v>44</v>
      </c>
      <c r="K47" s="4">
        <v>44741</v>
      </c>
      <c r="L47" s="3" t="s">
        <v>181</v>
      </c>
      <c r="M47" s="4">
        <v>44742</v>
      </c>
      <c r="N47" s="4"/>
      <c r="O47" s="4">
        <v>44810</v>
      </c>
      <c r="P47" s="5">
        <v>59664.95</v>
      </c>
      <c r="Q47" s="15">
        <v>120000</v>
      </c>
    </row>
    <row r="48" spans="1:17" ht="33" customHeight="1" x14ac:dyDescent="0.35">
      <c r="A48" s="2" t="s">
        <v>14</v>
      </c>
      <c r="B48" s="3" t="s">
        <v>16</v>
      </c>
      <c r="C48" s="3" t="s">
        <v>213</v>
      </c>
      <c r="D48" s="3" t="s">
        <v>161</v>
      </c>
      <c r="E48" s="3" t="s">
        <v>189</v>
      </c>
      <c r="F48" s="5">
        <v>385000</v>
      </c>
      <c r="G48" s="5"/>
      <c r="H48" s="3" t="s">
        <v>190</v>
      </c>
      <c r="I48" s="8">
        <v>0.315</v>
      </c>
      <c r="J48" s="3" t="s">
        <v>44</v>
      </c>
      <c r="K48" s="4">
        <v>44792</v>
      </c>
      <c r="L48" s="3" t="s">
        <v>193</v>
      </c>
      <c r="M48" s="4">
        <v>44793</v>
      </c>
      <c r="N48" s="4"/>
      <c r="O48" s="6"/>
      <c r="P48" s="5">
        <v>385000</v>
      </c>
      <c r="Q48" s="15">
        <v>385000</v>
      </c>
    </row>
    <row r="49" spans="1:19" ht="33" customHeight="1" x14ac:dyDescent="0.35">
      <c r="A49" s="2" t="s">
        <v>135</v>
      </c>
      <c r="B49" s="3" t="s">
        <v>136</v>
      </c>
      <c r="C49" s="3" t="s">
        <v>230</v>
      </c>
      <c r="D49" s="3" t="s">
        <v>5</v>
      </c>
      <c r="E49" s="3" t="s">
        <v>177</v>
      </c>
      <c r="F49" s="5">
        <v>260290.61</v>
      </c>
      <c r="G49" s="5"/>
      <c r="H49" s="3" t="s">
        <v>178</v>
      </c>
      <c r="I49" s="8">
        <v>0.39729999999999999</v>
      </c>
      <c r="J49" s="3" t="s">
        <v>44</v>
      </c>
      <c r="K49" s="4">
        <v>44812</v>
      </c>
      <c r="L49" s="3" t="s">
        <v>197</v>
      </c>
      <c r="M49" s="4" t="s">
        <v>198</v>
      </c>
      <c r="N49" s="4"/>
      <c r="O49" s="6"/>
      <c r="P49" s="15">
        <v>260290.61</v>
      </c>
      <c r="Q49" s="15">
        <v>260290.61</v>
      </c>
    </row>
    <row r="50" spans="1:19" ht="33" customHeight="1" x14ac:dyDescent="0.35">
      <c r="A50" s="2" t="s">
        <v>135</v>
      </c>
      <c r="B50" s="3" t="s">
        <v>136</v>
      </c>
      <c r="C50" s="3" t="s">
        <v>230</v>
      </c>
      <c r="D50" s="3" t="s">
        <v>5</v>
      </c>
      <c r="E50" s="3" t="s">
        <v>191</v>
      </c>
      <c r="F50" s="5">
        <v>739709.39</v>
      </c>
      <c r="G50" s="5"/>
      <c r="H50" s="3" t="s">
        <v>192</v>
      </c>
      <c r="I50" s="8">
        <v>1</v>
      </c>
      <c r="J50" s="3" t="s">
        <v>44</v>
      </c>
      <c r="K50" s="4">
        <v>44812</v>
      </c>
      <c r="L50" s="3" t="s">
        <v>199</v>
      </c>
      <c r="M50" s="4" t="s">
        <v>198</v>
      </c>
      <c r="N50" s="4"/>
      <c r="O50" s="6"/>
      <c r="P50" s="15">
        <v>739709.39</v>
      </c>
      <c r="Q50" s="15">
        <v>739709.39</v>
      </c>
    </row>
    <row r="51" spans="1:19" ht="33" customHeight="1" x14ac:dyDescent="0.35">
      <c r="A51" s="2" t="s">
        <v>194</v>
      </c>
      <c r="B51" s="3" t="s">
        <v>195</v>
      </c>
      <c r="C51" s="3" t="s">
        <v>231</v>
      </c>
      <c r="D51" s="3" t="s">
        <v>161</v>
      </c>
      <c r="E51" s="3" t="s">
        <v>189</v>
      </c>
      <c r="F51" s="5">
        <v>800000</v>
      </c>
      <c r="G51" s="5"/>
      <c r="H51" s="3" t="s">
        <v>190</v>
      </c>
      <c r="I51" s="8">
        <v>0.65459999999999996</v>
      </c>
      <c r="J51" s="3" t="s">
        <v>44</v>
      </c>
      <c r="K51" s="4">
        <v>44799</v>
      </c>
      <c r="L51" s="3" t="s">
        <v>196</v>
      </c>
      <c r="M51" s="4">
        <v>44800</v>
      </c>
      <c r="N51" s="4"/>
      <c r="O51" s="4">
        <v>44806</v>
      </c>
      <c r="P51" s="5">
        <v>800000</v>
      </c>
      <c r="Q51" s="15">
        <f>253214.88+546785.12</f>
        <v>800000</v>
      </c>
    </row>
    <row r="52" spans="1:19" ht="30" customHeight="1" x14ac:dyDescent="0.35">
      <c r="A52" s="2" t="s">
        <v>83</v>
      </c>
      <c r="B52" s="3" t="s">
        <v>87</v>
      </c>
      <c r="C52" s="3" t="s">
        <v>202</v>
      </c>
      <c r="D52" s="3" t="s">
        <v>5</v>
      </c>
      <c r="E52" s="3" t="s">
        <v>203</v>
      </c>
      <c r="F52" s="5">
        <v>957800.46</v>
      </c>
      <c r="G52" s="5"/>
      <c r="H52" s="3" t="s">
        <v>204</v>
      </c>
      <c r="I52" s="8">
        <v>1</v>
      </c>
      <c r="J52" s="3" t="s">
        <v>44</v>
      </c>
      <c r="K52" s="4">
        <v>45378</v>
      </c>
      <c r="L52" s="3" t="s">
        <v>208</v>
      </c>
      <c r="M52" s="4">
        <v>45379</v>
      </c>
      <c r="N52" s="4"/>
      <c r="O52" s="16">
        <v>45457</v>
      </c>
      <c r="P52" s="5">
        <f>F52</f>
        <v>957800.46</v>
      </c>
      <c r="Q52" s="5">
        <v>670460.35000000009</v>
      </c>
      <c r="S52" s="7"/>
    </row>
    <row r="53" spans="1:19" ht="30" x14ac:dyDescent="0.35">
      <c r="A53" s="2" t="s">
        <v>51</v>
      </c>
      <c r="B53" s="3" t="s">
        <v>52</v>
      </c>
      <c r="C53" s="3" t="s">
        <v>210</v>
      </c>
      <c r="D53" s="3" t="s">
        <v>53</v>
      </c>
      <c r="E53" s="3" t="s">
        <v>209</v>
      </c>
      <c r="F53" s="5">
        <v>197572.87</v>
      </c>
      <c r="G53" s="5"/>
      <c r="H53" s="3" t="s">
        <v>211</v>
      </c>
      <c r="I53" s="8">
        <v>1</v>
      </c>
      <c r="J53" s="3" t="s">
        <v>44</v>
      </c>
      <c r="K53" s="4">
        <v>45383</v>
      </c>
      <c r="L53" s="3" t="s">
        <v>212</v>
      </c>
      <c r="M53" s="4">
        <v>45384</v>
      </c>
      <c r="N53" s="6"/>
      <c r="O53" s="6"/>
      <c r="P53" s="5"/>
      <c r="Q53" s="5">
        <v>138301.03000000003</v>
      </c>
      <c r="S53" s="7"/>
    </row>
    <row r="54" spans="1:19" ht="34.5" customHeight="1" x14ac:dyDescent="0.35">
      <c r="A54" s="2" t="s">
        <v>14</v>
      </c>
      <c r="B54" s="3" t="s">
        <v>16</v>
      </c>
      <c r="C54" s="3" t="s">
        <v>213</v>
      </c>
      <c r="D54" s="3" t="s">
        <v>215</v>
      </c>
      <c r="E54" s="3" t="s">
        <v>214</v>
      </c>
      <c r="F54" s="5">
        <v>1500000</v>
      </c>
      <c r="G54" s="5"/>
      <c r="H54" s="3" t="s">
        <v>216</v>
      </c>
      <c r="I54" s="8">
        <f>F54/3860485.77</f>
        <v>0.38855213809012434</v>
      </c>
      <c r="J54" s="3" t="s">
        <v>44</v>
      </c>
      <c r="K54" s="4">
        <v>45404</v>
      </c>
      <c r="L54" s="3" t="s">
        <v>221</v>
      </c>
      <c r="M54" s="4">
        <v>45405</v>
      </c>
      <c r="N54" s="6"/>
      <c r="O54" s="6"/>
      <c r="P54" s="5"/>
      <c r="Q54" s="5">
        <v>450000</v>
      </c>
      <c r="S54" s="7"/>
    </row>
    <row r="55" spans="1:19" ht="34.5" customHeight="1" x14ac:dyDescent="0.35">
      <c r="A55" s="2" t="s">
        <v>219</v>
      </c>
      <c r="B55" s="3" t="s">
        <v>95</v>
      </c>
      <c r="C55" s="3" t="s">
        <v>220</v>
      </c>
      <c r="D55" s="3" t="s">
        <v>68</v>
      </c>
      <c r="E55" s="3" t="s">
        <v>217</v>
      </c>
      <c r="F55" s="5">
        <v>884540</v>
      </c>
      <c r="G55" s="5"/>
      <c r="H55" s="3" t="s">
        <v>218</v>
      </c>
      <c r="I55" s="8">
        <v>1</v>
      </c>
      <c r="J55" s="3" t="s">
        <v>44</v>
      </c>
      <c r="K55" s="4">
        <v>45404</v>
      </c>
      <c r="L55" s="3" t="s">
        <v>222</v>
      </c>
      <c r="M55" s="4">
        <v>45405</v>
      </c>
      <c r="N55" s="6"/>
      <c r="O55" s="6"/>
      <c r="P55" s="5"/>
      <c r="Q55" s="5">
        <v>0</v>
      </c>
      <c r="S55" s="7"/>
    </row>
    <row r="56" spans="1:19" ht="30" customHeight="1" x14ac:dyDescent="0.35">
      <c r="A56" s="2" t="s">
        <v>223</v>
      </c>
      <c r="B56" s="3" t="s">
        <v>224</v>
      </c>
      <c r="C56" s="3" t="s">
        <v>225</v>
      </c>
      <c r="D56" s="3" t="s">
        <v>215</v>
      </c>
      <c r="E56" s="3" t="s">
        <v>214</v>
      </c>
      <c r="F56" s="5">
        <v>350000</v>
      </c>
      <c r="G56" s="5"/>
      <c r="H56" s="3" t="s">
        <v>216</v>
      </c>
      <c r="I56" s="8">
        <f>F56/3860485.77</f>
        <v>9.0662165554362351E-2</v>
      </c>
      <c r="J56" s="3" t="s">
        <v>44</v>
      </c>
      <c r="K56" s="4">
        <v>45405</v>
      </c>
      <c r="L56" s="3" t="s">
        <v>226</v>
      </c>
      <c r="M56" s="4">
        <v>45406</v>
      </c>
      <c r="N56" s="6"/>
      <c r="O56" s="4">
        <v>45567</v>
      </c>
      <c r="P56" s="5">
        <v>350000</v>
      </c>
      <c r="Q56" s="5">
        <v>350000</v>
      </c>
      <c r="S56" s="7"/>
    </row>
    <row r="57" spans="1:19" ht="30" customHeight="1" x14ac:dyDescent="0.35">
      <c r="A57" s="2" t="s">
        <v>223</v>
      </c>
      <c r="B57" s="3" t="s">
        <v>229</v>
      </c>
      <c r="C57" s="3" t="s">
        <v>228</v>
      </c>
      <c r="D57" s="3" t="s">
        <v>215</v>
      </c>
      <c r="E57" s="3" t="s">
        <v>214</v>
      </c>
      <c r="F57" s="5">
        <v>50000</v>
      </c>
      <c r="G57" s="5"/>
      <c r="H57" s="3" t="s">
        <v>216</v>
      </c>
      <c r="I57" s="17">
        <f>F57/3860485.77</f>
        <v>1.2951737936337478E-2</v>
      </c>
      <c r="J57" s="3" t="s">
        <v>44</v>
      </c>
      <c r="K57" s="4">
        <v>45405</v>
      </c>
      <c r="L57" s="3" t="s">
        <v>227</v>
      </c>
      <c r="M57" s="4">
        <v>45406</v>
      </c>
      <c r="N57" s="6"/>
      <c r="O57" s="4">
        <v>45567</v>
      </c>
      <c r="P57" s="5">
        <v>50000</v>
      </c>
      <c r="Q57" s="5">
        <v>50000</v>
      </c>
      <c r="S57" s="7"/>
    </row>
    <row r="58" spans="1:19" ht="30" customHeight="1" x14ac:dyDescent="0.35">
      <c r="A58" s="2" t="s">
        <v>232</v>
      </c>
      <c r="B58" s="3" t="s">
        <v>195</v>
      </c>
      <c r="C58" s="3" t="s">
        <v>231</v>
      </c>
      <c r="D58" s="3" t="s">
        <v>215</v>
      </c>
      <c r="E58" s="3" t="s">
        <v>214</v>
      </c>
      <c r="F58" s="5">
        <v>1000000</v>
      </c>
      <c r="G58" s="5"/>
      <c r="H58" s="3" t="s">
        <v>216</v>
      </c>
      <c r="I58" s="8">
        <f>F58/3860485.77</f>
        <v>0.25903475872674958</v>
      </c>
      <c r="J58" s="3" t="s">
        <v>44</v>
      </c>
      <c r="K58" s="4">
        <v>45408</v>
      </c>
      <c r="L58" s="3" t="s">
        <v>236</v>
      </c>
      <c r="M58" s="4">
        <v>45409</v>
      </c>
      <c r="N58" s="6"/>
      <c r="O58" s="4">
        <v>45533</v>
      </c>
      <c r="P58" s="5">
        <v>1000000</v>
      </c>
      <c r="Q58" s="5">
        <v>1000000</v>
      </c>
      <c r="S58" s="7"/>
    </row>
    <row r="59" spans="1:19" ht="30" customHeight="1" x14ac:dyDescent="0.35">
      <c r="A59" s="2" t="s">
        <v>14</v>
      </c>
      <c r="B59" s="3" t="s">
        <v>16</v>
      </c>
      <c r="C59" s="3" t="s">
        <v>213</v>
      </c>
      <c r="D59" s="3" t="s">
        <v>238</v>
      </c>
      <c r="E59" s="3" t="s">
        <v>237</v>
      </c>
      <c r="F59" s="5">
        <v>400000</v>
      </c>
      <c r="G59" s="5"/>
      <c r="H59" s="3" t="s">
        <v>239</v>
      </c>
      <c r="I59" s="8">
        <f>F59/909897.68</f>
        <v>0.43960986910088612</v>
      </c>
      <c r="J59" s="3" t="s">
        <v>44</v>
      </c>
      <c r="K59" s="4">
        <v>45420</v>
      </c>
      <c r="L59" s="3" t="s">
        <v>241</v>
      </c>
      <c r="M59" s="4">
        <v>45421</v>
      </c>
      <c r="N59" s="6"/>
      <c r="O59" s="4">
        <v>45575</v>
      </c>
      <c r="P59" s="5">
        <v>400000</v>
      </c>
      <c r="Q59" s="5">
        <v>20000</v>
      </c>
      <c r="S59" s="7"/>
    </row>
    <row r="60" spans="1:19" ht="30" customHeight="1" x14ac:dyDescent="0.35">
      <c r="A60" s="2" t="s">
        <v>14</v>
      </c>
      <c r="B60" s="3" t="s">
        <v>16</v>
      </c>
      <c r="C60" s="3" t="s">
        <v>213</v>
      </c>
      <c r="D60" s="3" t="s">
        <v>169</v>
      </c>
      <c r="E60" s="3" t="s">
        <v>240</v>
      </c>
      <c r="F60" s="5">
        <v>217225.25</v>
      </c>
      <c r="G60" s="5"/>
      <c r="H60" s="3" t="s">
        <v>243</v>
      </c>
      <c r="I60" s="8">
        <v>1</v>
      </c>
      <c r="J60" s="3" t="s">
        <v>44</v>
      </c>
      <c r="K60" s="4">
        <v>45420</v>
      </c>
      <c r="L60" s="3" t="s">
        <v>242</v>
      </c>
      <c r="M60" s="4">
        <v>45421</v>
      </c>
      <c r="N60" s="6"/>
      <c r="O60" s="4">
        <v>45512</v>
      </c>
      <c r="P60" s="5">
        <v>207705.45</v>
      </c>
      <c r="Q60" s="5">
        <v>103851.75</v>
      </c>
      <c r="S60" s="7"/>
    </row>
    <row r="61" spans="1:19" ht="30" customHeight="1" x14ac:dyDescent="0.35">
      <c r="A61" s="2" t="s">
        <v>14</v>
      </c>
      <c r="B61" s="3" t="s">
        <v>16</v>
      </c>
      <c r="C61" s="3" t="s">
        <v>213</v>
      </c>
      <c r="D61" s="3" t="s">
        <v>249</v>
      </c>
      <c r="E61" s="3" t="s">
        <v>248</v>
      </c>
      <c r="F61" s="5">
        <v>646291.68000000005</v>
      </c>
      <c r="G61" s="5"/>
      <c r="H61" s="3" t="s">
        <v>247</v>
      </c>
      <c r="I61" s="8">
        <v>1</v>
      </c>
      <c r="J61" s="3" t="s">
        <v>44</v>
      </c>
      <c r="K61" s="4">
        <v>45420</v>
      </c>
      <c r="L61" s="3" t="s">
        <v>250</v>
      </c>
      <c r="M61" s="4">
        <v>45421</v>
      </c>
      <c r="N61" s="6"/>
      <c r="O61" s="6"/>
      <c r="P61" s="5"/>
      <c r="Q61" s="5">
        <v>258516.68</v>
      </c>
      <c r="S61" s="7"/>
    </row>
    <row r="62" spans="1:19" ht="30" customHeight="1" x14ac:dyDescent="0.35">
      <c r="A62" s="2" t="s">
        <v>14</v>
      </c>
      <c r="B62" s="3" t="s">
        <v>16</v>
      </c>
      <c r="C62" s="3" t="s">
        <v>213</v>
      </c>
      <c r="D62" s="3" t="s">
        <v>206</v>
      </c>
      <c r="E62" s="3" t="s">
        <v>251</v>
      </c>
      <c r="F62" s="5">
        <v>337177.14</v>
      </c>
      <c r="G62" s="5"/>
      <c r="H62" s="3" t="s">
        <v>252</v>
      </c>
      <c r="I62" s="8">
        <f>F62/1123923.8</f>
        <v>0.3</v>
      </c>
      <c r="J62" s="3" t="s">
        <v>44</v>
      </c>
      <c r="K62" s="4">
        <v>45422</v>
      </c>
      <c r="L62" s="3" t="s">
        <v>253</v>
      </c>
      <c r="M62" s="4">
        <v>45423</v>
      </c>
      <c r="N62" s="6"/>
      <c r="O62" s="4">
        <v>45533</v>
      </c>
      <c r="P62" s="5">
        <v>337177.14</v>
      </c>
      <c r="Q62" s="5">
        <v>134870.84</v>
      </c>
      <c r="S62" s="7"/>
    </row>
    <row r="63" spans="1:19" ht="30" customHeight="1" x14ac:dyDescent="0.35">
      <c r="A63" s="2" t="s">
        <v>14</v>
      </c>
      <c r="B63" s="3" t="s">
        <v>16</v>
      </c>
      <c r="C63" s="3" t="s">
        <v>213</v>
      </c>
      <c r="D63" s="3" t="s">
        <v>245</v>
      </c>
      <c r="E63" s="3" t="s">
        <v>244</v>
      </c>
      <c r="F63" s="5">
        <v>482435</v>
      </c>
      <c r="G63" s="5"/>
      <c r="H63" s="3" t="s">
        <v>246</v>
      </c>
      <c r="I63" s="8">
        <v>1</v>
      </c>
      <c r="J63" s="3" t="s">
        <v>44</v>
      </c>
      <c r="K63" s="4">
        <v>45428</v>
      </c>
      <c r="L63" s="3" t="s">
        <v>264</v>
      </c>
      <c r="M63" s="4">
        <v>45429</v>
      </c>
      <c r="N63" s="6"/>
      <c r="O63" s="6"/>
      <c r="P63" s="5"/>
      <c r="Q63" s="5">
        <v>192974</v>
      </c>
      <c r="S63" s="7"/>
    </row>
    <row r="64" spans="1:19" ht="30" customHeight="1" x14ac:dyDescent="0.35">
      <c r="A64" s="2" t="s">
        <v>14</v>
      </c>
      <c r="B64" s="3" t="s">
        <v>16</v>
      </c>
      <c r="C64" s="3" t="s">
        <v>213</v>
      </c>
      <c r="D64" s="3" t="s">
        <v>255</v>
      </c>
      <c r="E64" s="3" t="s">
        <v>254</v>
      </c>
      <c r="F64" s="5">
        <v>150000</v>
      </c>
      <c r="G64" s="5"/>
      <c r="H64" s="3" t="s">
        <v>256</v>
      </c>
      <c r="I64" s="8">
        <f>F64/321023.08</f>
        <v>0.46725612376530684</v>
      </c>
      <c r="J64" s="3" t="s">
        <v>44</v>
      </c>
      <c r="K64" s="4">
        <v>45446</v>
      </c>
      <c r="L64" s="3" t="s">
        <v>265</v>
      </c>
      <c r="M64" s="4">
        <v>45447</v>
      </c>
      <c r="N64" s="6"/>
      <c r="O64" s="6"/>
      <c r="P64" s="5"/>
      <c r="Q64" s="5">
        <v>15000</v>
      </c>
      <c r="S64" s="7"/>
    </row>
    <row r="65" spans="1:19" ht="30" customHeight="1" x14ac:dyDescent="0.35">
      <c r="A65" s="2" t="s">
        <v>14</v>
      </c>
      <c r="B65" s="3" t="s">
        <v>16</v>
      </c>
      <c r="C65" s="3" t="s">
        <v>213</v>
      </c>
      <c r="D65" s="3" t="s">
        <v>258</v>
      </c>
      <c r="E65" s="3" t="s">
        <v>257</v>
      </c>
      <c r="F65" s="5">
        <v>55000</v>
      </c>
      <c r="G65" s="5"/>
      <c r="H65" s="3" t="s">
        <v>259</v>
      </c>
      <c r="I65" s="8">
        <f>F65/182608.2</f>
        <v>0.30119129370970193</v>
      </c>
      <c r="J65" s="3" t="s">
        <v>44</v>
      </c>
      <c r="K65" s="4">
        <v>45425</v>
      </c>
      <c r="L65" s="3" t="s">
        <v>262</v>
      </c>
      <c r="M65" s="4">
        <v>45426</v>
      </c>
      <c r="N65" s="6"/>
      <c r="O65" s="4">
        <v>45575</v>
      </c>
      <c r="P65" s="5">
        <v>55000</v>
      </c>
      <c r="Q65" s="5">
        <v>5500</v>
      </c>
      <c r="S65" s="7"/>
    </row>
    <row r="66" spans="1:19" ht="30" customHeight="1" x14ac:dyDescent="0.35">
      <c r="A66" s="2" t="s">
        <v>14</v>
      </c>
      <c r="B66" s="3" t="s">
        <v>16</v>
      </c>
      <c r="C66" s="3" t="s">
        <v>213</v>
      </c>
      <c r="D66" s="3" t="s">
        <v>261</v>
      </c>
      <c r="E66" s="3" t="s">
        <v>155</v>
      </c>
      <c r="F66" s="5">
        <v>150000</v>
      </c>
      <c r="G66" s="5"/>
      <c r="H66" s="3" t="s">
        <v>260</v>
      </c>
      <c r="I66" s="8">
        <f>F66/375129.57</f>
        <v>0.39986183973713402</v>
      </c>
      <c r="J66" s="3" t="s">
        <v>44</v>
      </c>
      <c r="K66" s="4">
        <v>45425</v>
      </c>
      <c r="L66" s="3" t="s">
        <v>263</v>
      </c>
      <c r="M66" s="4">
        <v>45426</v>
      </c>
      <c r="N66" s="6"/>
      <c r="O66" s="6"/>
      <c r="P66" s="5"/>
      <c r="Q66" s="5">
        <v>75000</v>
      </c>
      <c r="S66" s="7"/>
    </row>
    <row r="67" spans="1:19" ht="38.25" customHeight="1" x14ac:dyDescent="0.35">
      <c r="A67" s="2" t="s">
        <v>118</v>
      </c>
      <c r="B67" s="3" t="s">
        <v>266</v>
      </c>
      <c r="C67" s="3" t="s">
        <v>267</v>
      </c>
      <c r="D67" s="3" t="s">
        <v>206</v>
      </c>
      <c r="E67" s="3" t="s">
        <v>205</v>
      </c>
      <c r="F67" s="5">
        <v>376832</v>
      </c>
      <c r="G67" s="5"/>
      <c r="H67" s="3" t="s">
        <v>207</v>
      </c>
      <c r="I67" s="8">
        <v>1</v>
      </c>
      <c r="J67" s="3" t="s">
        <v>44</v>
      </c>
      <c r="K67" s="4">
        <v>45519</v>
      </c>
      <c r="L67" s="3" t="s">
        <v>268</v>
      </c>
      <c r="M67" s="4">
        <v>45520</v>
      </c>
      <c r="N67" s="6"/>
      <c r="O67" s="6"/>
      <c r="P67" s="5"/>
      <c r="Q67" s="5">
        <v>52223.56</v>
      </c>
      <c r="S67" s="7"/>
    </row>
    <row r="68" spans="1:19" ht="25" customHeight="1" x14ac:dyDescent="0.35">
      <c r="A68" s="2" t="s">
        <v>83</v>
      </c>
      <c r="B68" s="3" t="s">
        <v>87</v>
      </c>
      <c r="C68" s="3" t="s">
        <v>202</v>
      </c>
      <c r="D68" s="3" t="s">
        <v>5</v>
      </c>
      <c r="E68" s="3" t="s">
        <v>296</v>
      </c>
      <c r="F68" s="5">
        <v>868565.11</v>
      </c>
      <c r="G68" s="3"/>
      <c r="H68" s="8" t="s">
        <v>272</v>
      </c>
      <c r="I68" s="8">
        <v>1</v>
      </c>
      <c r="J68" s="4" t="s">
        <v>44</v>
      </c>
      <c r="K68" s="4">
        <v>45992</v>
      </c>
      <c r="L68" s="4" t="s">
        <v>273</v>
      </c>
      <c r="M68" s="4">
        <v>45994</v>
      </c>
      <c r="N68" s="5"/>
      <c r="O68" s="5"/>
      <c r="P68" s="5"/>
      <c r="Q68" s="5"/>
      <c r="R68" s="5"/>
    </row>
    <row r="69" spans="1:19" ht="25" customHeight="1" x14ac:dyDescent="0.35">
      <c r="A69" s="2" t="s">
        <v>276</v>
      </c>
      <c r="B69" s="3" t="s">
        <v>224</v>
      </c>
      <c r="C69" s="3" t="s">
        <v>225</v>
      </c>
      <c r="D69" s="3" t="s">
        <v>215</v>
      </c>
      <c r="E69" s="3" t="s">
        <v>275</v>
      </c>
      <c r="F69" s="5">
        <v>300000</v>
      </c>
      <c r="G69" s="3"/>
      <c r="H69" s="8" t="s">
        <v>277</v>
      </c>
      <c r="I69" s="8">
        <v>9.11E-2</v>
      </c>
      <c r="J69" s="4" t="s">
        <v>44</v>
      </c>
      <c r="K69" s="4">
        <v>45992</v>
      </c>
      <c r="L69" s="4" t="s">
        <v>274</v>
      </c>
      <c r="M69" s="4">
        <v>45994</v>
      </c>
      <c r="N69" s="5"/>
      <c r="O69" s="9">
        <v>46014</v>
      </c>
      <c r="P69" s="5">
        <v>300000</v>
      </c>
      <c r="Q69" s="5"/>
    </row>
    <row r="70" spans="1:19" ht="25" customHeight="1" x14ac:dyDescent="0.35">
      <c r="A70" s="2" t="s">
        <v>279</v>
      </c>
      <c r="B70" s="3" t="s">
        <v>280</v>
      </c>
      <c r="C70" s="3" t="s">
        <v>281</v>
      </c>
      <c r="D70" s="3" t="s">
        <v>215</v>
      </c>
      <c r="E70" s="3" t="s">
        <v>275</v>
      </c>
      <c r="F70" s="5">
        <v>100000</v>
      </c>
      <c r="G70" s="3"/>
      <c r="H70" s="8" t="s">
        <v>277</v>
      </c>
      <c r="I70" s="8">
        <v>3.04E-2</v>
      </c>
      <c r="J70" s="4" t="s">
        <v>44</v>
      </c>
      <c r="K70" s="4">
        <v>45992</v>
      </c>
      <c r="L70" s="4" t="s">
        <v>278</v>
      </c>
      <c r="M70" s="4">
        <v>45994</v>
      </c>
      <c r="N70" s="5"/>
      <c r="O70" s="9">
        <v>46014</v>
      </c>
      <c r="P70" s="5">
        <v>100000</v>
      </c>
      <c r="Q70" s="5"/>
    </row>
    <row r="71" spans="1:19" ht="25" customHeight="1" x14ac:dyDescent="0.35">
      <c r="A71" s="2" t="s">
        <v>282</v>
      </c>
      <c r="B71" s="3" t="s">
        <v>50</v>
      </c>
      <c r="C71" s="3" t="s">
        <v>233</v>
      </c>
      <c r="D71" s="3" t="s">
        <v>215</v>
      </c>
      <c r="E71" s="3" t="s">
        <v>275</v>
      </c>
      <c r="F71" s="5">
        <v>270300</v>
      </c>
      <c r="G71" s="3"/>
      <c r="H71" s="8" t="s">
        <v>277</v>
      </c>
      <c r="I71" s="8">
        <v>8.2100000000000006E-2</v>
      </c>
      <c r="J71" s="4" t="s">
        <v>44</v>
      </c>
      <c r="K71" s="4">
        <v>46000</v>
      </c>
      <c r="L71" s="4" t="s">
        <v>315</v>
      </c>
      <c r="M71" s="4">
        <v>46001</v>
      </c>
      <c r="N71" s="5"/>
      <c r="O71" s="5"/>
      <c r="P71" s="5"/>
      <c r="Q71" s="5"/>
    </row>
    <row r="72" spans="1:19" ht="25" customHeight="1" x14ac:dyDescent="0.35">
      <c r="A72" s="2" t="s">
        <v>194</v>
      </c>
      <c r="B72" s="3" t="s">
        <v>284</v>
      </c>
      <c r="C72" s="3" t="s">
        <v>231</v>
      </c>
      <c r="D72" s="3" t="s">
        <v>215</v>
      </c>
      <c r="E72" s="3" t="s">
        <v>275</v>
      </c>
      <c r="F72" s="5">
        <v>800000</v>
      </c>
      <c r="G72" s="3"/>
      <c r="H72" s="8" t="s">
        <v>277</v>
      </c>
      <c r="I72" s="8">
        <v>0.24299999999999999</v>
      </c>
      <c r="J72" s="4" t="s">
        <v>44</v>
      </c>
      <c r="K72" s="4">
        <v>45992</v>
      </c>
      <c r="L72" s="4" t="s">
        <v>283</v>
      </c>
      <c r="M72" s="4">
        <v>45995</v>
      </c>
      <c r="N72" s="5"/>
      <c r="O72" s="9">
        <v>46014</v>
      </c>
      <c r="P72" s="5">
        <v>800000</v>
      </c>
      <c r="Q72" s="5"/>
    </row>
    <row r="73" spans="1:19" ht="25" customHeight="1" x14ac:dyDescent="0.35">
      <c r="A73" s="2" t="s">
        <v>271</v>
      </c>
      <c r="B73" s="3" t="s">
        <v>52</v>
      </c>
      <c r="C73" s="3" t="s">
        <v>210</v>
      </c>
      <c r="D73" s="3" t="s">
        <v>215</v>
      </c>
      <c r="E73" s="3" t="s">
        <v>275</v>
      </c>
      <c r="F73" s="5">
        <v>120000</v>
      </c>
      <c r="G73" s="3"/>
      <c r="H73" s="8" t="s">
        <v>277</v>
      </c>
      <c r="I73" s="8">
        <v>3.6499999999999998E-2</v>
      </c>
      <c r="J73" s="4" t="s">
        <v>44</v>
      </c>
      <c r="K73" s="4">
        <v>45992</v>
      </c>
      <c r="L73" s="4" t="s">
        <v>285</v>
      </c>
      <c r="M73" s="4">
        <v>45994</v>
      </c>
      <c r="N73" s="5"/>
      <c r="O73" s="5"/>
      <c r="P73" s="5"/>
      <c r="Q73" s="5"/>
    </row>
    <row r="74" spans="1:19" ht="25" customHeight="1" x14ac:dyDescent="0.35">
      <c r="A74" s="2" t="s">
        <v>288</v>
      </c>
      <c r="B74" s="3" t="s">
        <v>290</v>
      </c>
      <c r="C74" s="3" t="s">
        <v>289</v>
      </c>
      <c r="D74" s="3" t="s">
        <v>215</v>
      </c>
      <c r="E74" s="3" t="s">
        <v>275</v>
      </c>
      <c r="F74" s="5">
        <v>200000</v>
      </c>
      <c r="G74" s="3"/>
      <c r="H74" s="8" t="s">
        <v>277</v>
      </c>
      <c r="I74" s="8">
        <v>6.0699999999999997E-2</v>
      </c>
      <c r="J74" s="4" t="s">
        <v>44</v>
      </c>
      <c r="K74" s="4">
        <v>46000</v>
      </c>
      <c r="L74" s="4" t="s">
        <v>316</v>
      </c>
      <c r="M74" s="4">
        <v>46001</v>
      </c>
      <c r="N74" s="5"/>
      <c r="O74" s="5"/>
      <c r="P74" s="5"/>
      <c r="Q74" s="5"/>
    </row>
    <row r="75" spans="1:19" ht="25" customHeight="1" x14ac:dyDescent="0.35">
      <c r="A75" s="2" t="s">
        <v>83</v>
      </c>
      <c r="B75" s="3" t="s">
        <v>87</v>
      </c>
      <c r="C75" s="3" t="s">
        <v>202</v>
      </c>
      <c r="D75" s="3" t="s">
        <v>206</v>
      </c>
      <c r="E75" s="3" t="s">
        <v>294</v>
      </c>
      <c r="F75" s="5">
        <v>420000</v>
      </c>
      <c r="G75" s="3"/>
      <c r="H75" s="8" t="s">
        <v>295</v>
      </c>
      <c r="I75" s="8">
        <v>0.44790000000000002</v>
      </c>
      <c r="J75" s="4" t="s">
        <v>44</v>
      </c>
      <c r="K75" s="4">
        <v>45992</v>
      </c>
      <c r="L75" s="4" t="s">
        <v>286</v>
      </c>
      <c r="M75" s="4">
        <v>45994</v>
      </c>
      <c r="N75" s="5"/>
      <c r="O75" s="5"/>
      <c r="P75" s="5"/>
      <c r="Q75" s="5"/>
    </row>
    <row r="76" spans="1:19" ht="25" customHeight="1" x14ac:dyDescent="0.35">
      <c r="A76" s="2" t="s">
        <v>271</v>
      </c>
      <c r="B76" s="3" t="s">
        <v>52</v>
      </c>
      <c r="C76" s="3" t="s">
        <v>210</v>
      </c>
      <c r="D76" s="3" t="s">
        <v>238</v>
      </c>
      <c r="E76" s="3" t="s">
        <v>237</v>
      </c>
      <c r="F76" s="5">
        <v>140000</v>
      </c>
      <c r="G76" s="3"/>
      <c r="H76" s="8" t="s">
        <v>305</v>
      </c>
      <c r="I76" s="8">
        <v>0.1116</v>
      </c>
      <c r="J76" s="4" t="s">
        <v>44</v>
      </c>
      <c r="K76" s="4">
        <v>45993</v>
      </c>
      <c r="L76" s="4" t="s">
        <v>287</v>
      </c>
      <c r="M76" s="4">
        <v>45997</v>
      </c>
      <c r="N76" s="5"/>
      <c r="O76" s="5"/>
      <c r="P76" s="5"/>
      <c r="Q76" s="5"/>
    </row>
    <row r="77" spans="1:19" ht="25" customHeight="1" x14ac:dyDescent="0.35">
      <c r="A77" s="2" t="s">
        <v>297</v>
      </c>
      <c r="B77" s="3" t="s">
        <v>299</v>
      </c>
      <c r="C77" s="3" t="s">
        <v>298</v>
      </c>
      <c r="D77" s="3" t="s">
        <v>238</v>
      </c>
      <c r="E77" s="3" t="s">
        <v>237</v>
      </c>
      <c r="F77" s="5">
        <v>300000</v>
      </c>
      <c r="G77" s="3"/>
      <c r="H77" s="8" t="s">
        <v>305</v>
      </c>
      <c r="I77" s="8">
        <v>0.23910000000000001</v>
      </c>
      <c r="J77" s="4" t="s">
        <v>44</v>
      </c>
      <c r="K77" s="4">
        <v>45993</v>
      </c>
      <c r="L77" s="4" t="s">
        <v>303</v>
      </c>
      <c r="M77" s="4">
        <v>45997</v>
      </c>
      <c r="N77" s="5"/>
      <c r="O77" s="5"/>
      <c r="P77" s="5"/>
      <c r="Q77" s="5"/>
    </row>
    <row r="78" spans="1:19" ht="25" customHeight="1" x14ac:dyDescent="0.35">
      <c r="A78" s="2" t="s">
        <v>300</v>
      </c>
      <c r="B78" s="3" t="s">
        <v>301</v>
      </c>
      <c r="C78" s="3" t="s">
        <v>302</v>
      </c>
      <c r="D78" s="3" t="s">
        <v>238</v>
      </c>
      <c r="E78" s="3" t="s">
        <v>237</v>
      </c>
      <c r="F78" s="5">
        <v>100000</v>
      </c>
      <c r="G78" s="3"/>
      <c r="H78" s="8" t="s">
        <v>305</v>
      </c>
      <c r="I78" s="8">
        <v>7.9699999999999993E-2</v>
      </c>
      <c r="J78" s="4" t="s">
        <v>44</v>
      </c>
      <c r="K78" s="4">
        <v>45993</v>
      </c>
      <c r="L78" s="4" t="s">
        <v>304</v>
      </c>
      <c r="M78" s="4">
        <v>45997</v>
      </c>
      <c r="N78" s="5"/>
      <c r="O78" s="5"/>
      <c r="P78" s="5"/>
      <c r="Q78" s="5"/>
    </row>
    <row r="79" spans="1:19" ht="25" customHeight="1" x14ac:dyDescent="0.35">
      <c r="A79" s="2" t="s">
        <v>276</v>
      </c>
      <c r="B79" s="3" t="s">
        <v>229</v>
      </c>
      <c r="C79" s="3" t="s">
        <v>228</v>
      </c>
      <c r="D79" s="3" t="s">
        <v>215</v>
      </c>
      <c r="E79" s="3" t="s">
        <v>275</v>
      </c>
      <c r="F79" s="5">
        <v>25700</v>
      </c>
      <c r="G79" s="8" t="s">
        <v>277</v>
      </c>
      <c r="H79" s="8" t="s">
        <v>277</v>
      </c>
      <c r="I79" s="8">
        <v>7.7999999999999996E-3</v>
      </c>
      <c r="J79" s="4" t="s">
        <v>44</v>
      </c>
      <c r="K79" s="4">
        <v>46000</v>
      </c>
      <c r="L79" s="4" t="s">
        <v>314</v>
      </c>
      <c r="M79" s="4">
        <v>46001</v>
      </c>
      <c r="N79" s="5"/>
      <c r="O79" s="9">
        <v>46014</v>
      </c>
      <c r="P79" s="5">
        <v>25700</v>
      </c>
      <c r="Q79" s="5"/>
    </row>
    <row r="80" spans="1:19" ht="25" customHeight="1" x14ac:dyDescent="0.35">
      <c r="A80" s="2" t="s">
        <v>321</v>
      </c>
      <c r="B80" s="3" t="s">
        <v>308</v>
      </c>
      <c r="C80" s="3" t="s">
        <v>306</v>
      </c>
      <c r="D80" s="3" t="s">
        <v>313</v>
      </c>
      <c r="E80" s="3" t="s">
        <v>307</v>
      </c>
      <c r="F80" s="5">
        <v>500000</v>
      </c>
      <c r="G80" s="3"/>
      <c r="H80" s="8" t="s">
        <v>312</v>
      </c>
      <c r="I80" s="8">
        <v>1</v>
      </c>
      <c r="J80" s="4" t="s">
        <v>44</v>
      </c>
      <c r="K80" s="4">
        <v>46007</v>
      </c>
      <c r="L80" s="4" t="s">
        <v>322</v>
      </c>
      <c r="M80" s="4">
        <v>46008</v>
      </c>
      <c r="N80" s="5"/>
      <c r="O80" s="9">
        <v>46017</v>
      </c>
      <c r="P80" s="5">
        <v>500000</v>
      </c>
      <c r="Q80" s="5"/>
    </row>
    <row r="81" spans="1:17" ht="25" customHeight="1" x14ac:dyDescent="0.35">
      <c r="A81" s="2" t="s">
        <v>321</v>
      </c>
      <c r="B81" s="3" t="s">
        <v>308</v>
      </c>
      <c r="C81" s="3" t="s">
        <v>306</v>
      </c>
      <c r="D81" s="3" t="s">
        <v>309</v>
      </c>
      <c r="E81" s="3" t="s">
        <v>310</v>
      </c>
      <c r="F81" s="5">
        <v>299965.90000000002</v>
      </c>
      <c r="G81" s="3"/>
      <c r="H81" s="8" t="s">
        <v>311</v>
      </c>
      <c r="I81" s="8">
        <v>1</v>
      </c>
      <c r="J81" s="4" t="s">
        <v>44</v>
      </c>
      <c r="K81" s="4">
        <v>46007</v>
      </c>
      <c r="L81" s="4" t="s">
        <v>323</v>
      </c>
      <c r="M81" s="4">
        <v>46008</v>
      </c>
      <c r="N81" s="5"/>
      <c r="O81" s="9">
        <v>46017</v>
      </c>
      <c r="P81" s="5">
        <v>299965.90000000002</v>
      </c>
      <c r="Q81" s="5"/>
    </row>
    <row r="82" spans="1:17" ht="25" customHeight="1" x14ac:dyDescent="0.35">
      <c r="A82" s="2" t="s">
        <v>317</v>
      </c>
      <c r="B82" s="3" t="s">
        <v>318</v>
      </c>
      <c r="C82" s="3" t="s">
        <v>319</v>
      </c>
      <c r="D82" s="3" t="s">
        <v>238</v>
      </c>
      <c r="E82" s="3" t="s">
        <v>237</v>
      </c>
      <c r="F82" s="5">
        <v>12000</v>
      </c>
      <c r="G82" s="8" t="s">
        <v>277</v>
      </c>
      <c r="H82" s="8" t="s">
        <v>305</v>
      </c>
      <c r="I82" s="8">
        <v>9.5999999999999992E-3</v>
      </c>
      <c r="J82" s="4" t="s">
        <v>44</v>
      </c>
      <c r="K82" s="4">
        <v>46000</v>
      </c>
      <c r="L82" s="4" t="s">
        <v>320</v>
      </c>
      <c r="M82" s="4">
        <v>46001</v>
      </c>
      <c r="N82" s="5"/>
      <c r="O82" s="5"/>
      <c r="P82" s="5"/>
      <c r="Q82" s="5"/>
    </row>
    <row r="83" spans="1:17" ht="25" customHeight="1" x14ac:dyDescent="0.35">
      <c r="A83" s="2" t="s">
        <v>336</v>
      </c>
      <c r="B83" s="3" t="s">
        <v>16</v>
      </c>
      <c r="C83" s="3" t="s">
        <v>213</v>
      </c>
      <c r="D83" s="3" t="s">
        <v>215</v>
      </c>
      <c r="E83" s="3" t="s">
        <v>275</v>
      </c>
      <c r="F83" s="5">
        <v>1277303.3799999999</v>
      </c>
      <c r="G83" s="8" t="s">
        <v>360</v>
      </c>
      <c r="H83" s="8" t="s">
        <v>360</v>
      </c>
      <c r="I83" s="8">
        <v>0.38080000000000003</v>
      </c>
      <c r="J83" s="4" t="s">
        <v>44</v>
      </c>
      <c r="K83" s="4">
        <v>46009</v>
      </c>
      <c r="L83" s="4" t="s">
        <v>324</v>
      </c>
      <c r="M83" s="4">
        <v>46010</v>
      </c>
      <c r="N83" s="5"/>
      <c r="O83" s="5"/>
      <c r="P83" s="5"/>
      <c r="Q83" s="5"/>
    </row>
    <row r="84" spans="1:17" ht="23" x14ac:dyDescent="0.35">
      <c r="A84" s="2" t="s">
        <v>336</v>
      </c>
      <c r="B84" s="3" t="s">
        <v>16</v>
      </c>
      <c r="C84" s="3" t="s">
        <v>213</v>
      </c>
      <c r="D84" s="3" t="s">
        <v>261</v>
      </c>
      <c r="E84" s="3" t="s">
        <v>155</v>
      </c>
      <c r="F84" s="5">
        <v>150000</v>
      </c>
      <c r="G84" s="8" t="s">
        <v>359</v>
      </c>
      <c r="H84" s="8" t="s">
        <v>359</v>
      </c>
      <c r="I84" s="8">
        <v>0.32169999999999999</v>
      </c>
      <c r="J84" s="4" t="s">
        <v>44</v>
      </c>
      <c r="K84" s="4">
        <v>46009</v>
      </c>
      <c r="L84" s="4" t="s">
        <v>325</v>
      </c>
      <c r="M84" s="4">
        <v>46010</v>
      </c>
      <c r="N84" s="5"/>
      <c r="O84" s="5"/>
      <c r="P84" s="5"/>
      <c r="Q84" s="5"/>
    </row>
    <row r="85" spans="1:17" ht="30" x14ac:dyDescent="0.35">
      <c r="A85" s="2" t="s">
        <v>336</v>
      </c>
      <c r="B85" s="3" t="s">
        <v>16</v>
      </c>
      <c r="C85" s="3" t="s">
        <v>213</v>
      </c>
      <c r="D85" s="3" t="s">
        <v>362</v>
      </c>
      <c r="E85" s="3" t="s">
        <v>337</v>
      </c>
      <c r="F85" s="5">
        <v>200000</v>
      </c>
      <c r="G85" s="8" t="s">
        <v>361</v>
      </c>
      <c r="H85" s="8" t="s">
        <v>361</v>
      </c>
      <c r="I85" s="8">
        <v>0.41689999999999999</v>
      </c>
      <c r="J85" s="4" t="s">
        <v>44</v>
      </c>
      <c r="K85" s="4">
        <v>46009</v>
      </c>
      <c r="L85" s="4" t="s">
        <v>326</v>
      </c>
      <c r="M85" s="4">
        <v>46010</v>
      </c>
      <c r="N85" s="5"/>
      <c r="O85" s="5"/>
      <c r="P85" s="5"/>
      <c r="Q85" s="5"/>
    </row>
    <row r="86" spans="1:17" ht="23" x14ac:dyDescent="0.35">
      <c r="A86" s="2" t="s">
        <v>336</v>
      </c>
      <c r="B86" s="3" t="s">
        <v>16</v>
      </c>
      <c r="C86" s="3" t="s">
        <v>213</v>
      </c>
      <c r="D86" s="3" t="s">
        <v>358</v>
      </c>
      <c r="E86" s="3" t="s">
        <v>338</v>
      </c>
      <c r="F86" s="5">
        <v>239889</v>
      </c>
      <c r="G86" s="8" t="s">
        <v>357</v>
      </c>
      <c r="H86" s="8" t="s">
        <v>357</v>
      </c>
      <c r="I86" s="8">
        <v>0.3</v>
      </c>
      <c r="J86" s="4" t="s">
        <v>44</v>
      </c>
      <c r="K86" s="4">
        <v>46009</v>
      </c>
      <c r="L86" s="4" t="s">
        <v>327</v>
      </c>
      <c r="M86" s="4">
        <v>46010</v>
      </c>
      <c r="N86" s="5"/>
      <c r="O86" s="5"/>
      <c r="P86" s="5"/>
      <c r="Q86" s="5"/>
    </row>
    <row r="87" spans="1:17" ht="30" x14ac:dyDescent="0.35">
      <c r="A87" s="2" t="s">
        <v>336</v>
      </c>
      <c r="B87" s="3" t="s">
        <v>16</v>
      </c>
      <c r="C87" s="3" t="s">
        <v>213</v>
      </c>
      <c r="D87" s="3" t="s">
        <v>356</v>
      </c>
      <c r="E87" s="3" t="s">
        <v>343</v>
      </c>
      <c r="F87" s="5">
        <v>337095.36</v>
      </c>
      <c r="G87" s="8" t="s">
        <v>355</v>
      </c>
      <c r="H87" s="8" t="s">
        <v>355</v>
      </c>
      <c r="I87" s="8">
        <v>1</v>
      </c>
      <c r="J87" s="4" t="s">
        <v>44</v>
      </c>
      <c r="K87" s="4">
        <v>46009</v>
      </c>
      <c r="L87" s="4" t="s">
        <v>328</v>
      </c>
      <c r="M87" s="4">
        <v>46010</v>
      </c>
      <c r="N87" s="5"/>
      <c r="O87" s="5"/>
      <c r="P87" s="5"/>
      <c r="Q87" s="5"/>
    </row>
    <row r="88" spans="1:17" ht="23" x14ac:dyDescent="0.35">
      <c r="A88" s="2" t="s">
        <v>336</v>
      </c>
      <c r="B88" s="3" t="s">
        <v>16</v>
      </c>
      <c r="C88" s="3" t="s">
        <v>213</v>
      </c>
      <c r="D88" s="3" t="s">
        <v>206</v>
      </c>
      <c r="E88" s="3" t="s">
        <v>294</v>
      </c>
      <c r="F88" s="5">
        <v>281388</v>
      </c>
      <c r="G88" s="8" t="s">
        <v>354</v>
      </c>
      <c r="H88" s="8" t="s">
        <v>354</v>
      </c>
      <c r="I88" s="8">
        <v>0.3</v>
      </c>
      <c r="J88" s="4" t="s">
        <v>44</v>
      </c>
      <c r="K88" s="4">
        <v>46009</v>
      </c>
      <c r="L88" s="4" t="s">
        <v>329</v>
      </c>
      <c r="M88" s="4">
        <v>46010</v>
      </c>
      <c r="N88" s="5"/>
      <c r="O88" s="5"/>
      <c r="P88" s="5"/>
      <c r="Q88" s="5"/>
    </row>
    <row r="89" spans="1:17" ht="23" x14ac:dyDescent="0.35">
      <c r="A89" s="2" t="s">
        <v>336</v>
      </c>
      <c r="B89" s="3" t="s">
        <v>16</v>
      </c>
      <c r="C89" s="3" t="s">
        <v>213</v>
      </c>
      <c r="D89" s="3" t="s">
        <v>353</v>
      </c>
      <c r="E89" s="3" t="s">
        <v>339</v>
      </c>
      <c r="F89" s="5">
        <v>400000</v>
      </c>
      <c r="G89" s="8" t="s">
        <v>352</v>
      </c>
      <c r="H89" s="8" t="s">
        <v>352</v>
      </c>
      <c r="I89" s="8">
        <v>0.66559999999999997</v>
      </c>
      <c r="J89" s="4" t="s">
        <v>44</v>
      </c>
      <c r="K89" s="4">
        <v>46009</v>
      </c>
      <c r="L89" s="4" t="s">
        <v>330</v>
      </c>
      <c r="M89" s="4">
        <v>46010</v>
      </c>
      <c r="N89" s="5"/>
      <c r="O89" s="5"/>
      <c r="P89" s="5"/>
      <c r="Q89" s="5"/>
    </row>
    <row r="90" spans="1:17" ht="23" x14ac:dyDescent="0.35">
      <c r="A90" s="2" t="s">
        <v>336</v>
      </c>
      <c r="B90" s="3" t="s">
        <v>16</v>
      </c>
      <c r="C90" s="3" t="s">
        <v>213</v>
      </c>
      <c r="D90" s="3" t="s">
        <v>258</v>
      </c>
      <c r="E90" s="3" t="s">
        <v>340</v>
      </c>
      <c r="F90" s="5">
        <v>86000</v>
      </c>
      <c r="G90" s="8" t="s">
        <v>351</v>
      </c>
      <c r="H90" s="8" t="s">
        <v>351</v>
      </c>
      <c r="I90" s="8">
        <v>0.30359999999999998</v>
      </c>
      <c r="J90" s="4" t="s">
        <v>44</v>
      </c>
      <c r="K90" s="4">
        <v>46009</v>
      </c>
      <c r="L90" s="4" t="s">
        <v>331</v>
      </c>
      <c r="M90" s="4">
        <v>46010</v>
      </c>
      <c r="N90" s="5"/>
      <c r="O90" s="9">
        <v>46014</v>
      </c>
      <c r="P90" s="5">
        <v>86000</v>
      </c>
      <c r="Q90" s="5"/>
    </row>
    <row r="91" spans="1:17" ht="23" x14ac:dyDescent="0.35">
      <c r="A91" s="2" t="s">
        <v>336</v>
      </c>
      <c r="B91" s="3" t="s">
        <v>16</v>
      </c>
      <c r="C91" s="3" t="s">
        <v>213</v>
      </c>
      <c r="D91" s="3" t="s">
        <v>349</v>
      </c>
      <c r="E91" s="3" t="s">
        <v>341</v>
      </c>
      <c r="F91" s="5">
        <v>338000</v>
      </c>
      <c r="G91" s="8" t="s">
        <v>350</v>
      </c>
      <c r="H91" s="8" t="s">
        <v>350</v>
      </c>
      <c r="I91" s="8">
        <v>0.3</v>
      </c>
      <c r="J91" s="4" t="s">
        <v>44</v>
      </c>
      <c r="K91" s="4">
        <v>46009</v>
      </c>
      <c r="L91" s="4" t="s">
        <v>332</v>
      </c>
      <c r="M91" s="4">
        <v>46010</v>
      </c>
      <c r="N91" s="5"/>
      <c r="O91" s="5"/>
      <c r="P91" s="5"/>
      <c r="Q91" s="5"/>
    </row>
    <row r="92" spans="1:17" ht="23" x14ac:dyDescent="0.35">
      <c r="A92" s="2" t="s">
        <v>336</v>
      </c>
      <c r="B92" s="3" t="s">
        <v>16</v>
      </c>
      <c r="C92" s="3" t="s">
        <v>213</v>
      </c>
      <c r="D92" s="3" t="s">
        <v>238</v>
      </c>
      <c r="E92" s="3" t="s">
        <v>237</v>
      </c>
      <c r="F92" s="5">
        <v>400000</v>
      </c>
      <c r="G92" s="8" t="s">
        <v>348</v>
      </c>
      <c r="H92" s="8" t="s">
        <v>348</v>
      </c>
      <c r="I92" s="8">
        <v>0.31879999999999997</v>
      </c>
      <c r="J92" s="4" t="s">
        <v>44</v>
      </c>
      <c r="K92" s="4">
        <v>46009</v>
      </c>
      <c r="L92" s="4" t="s">
        <v>333</v>
      </c>
      <c r="M92" s="4">
        <v>46010</v>
      </c>
      <c r="N92" s="5"/>
      <c r="O92" s="5"/>
      <c r="P92" s="5"/>
      <c r="Q92" s="5"/>
    </row>
    <row r="93" spans="1:17" ht="23" x14ac:dyDescent="0.35">
      <c r="A93" s="2" t="s">
        <v>336</v>
      </c>
      <c r="B93" s="3" t="s">
        <v>16</v>
      </c>
      <c r="C93" s="3" t="s">
        <v>213</v>
      </c>
      <c r="D93" s="3" t="s">
        <v>346</v>
      </c>
      <c r="E93" s="3" t="s">
        <v>244</v>
      </c>
      <c r="F93" s="5">
        <v>499398.9</v>
      </c>
      <c r="G93" s="8" t="s">
        <v>347</v>
      </c>
      <c r="H93" s="8" t="s">
        <v>347</v>
      </c>
      <c r="I93" s="8">
        <v>1</v>
      </c>
      <c r="J93" s="4" t="s">
        <v>44</v>
      </c>
      <c r="K93" s="4">
        <v>46009</v>
      </c>
      <c r="L93" s="4" t="s">
        <v>334</v>
      </c>
      <c r="M93" s="4">
        <v>46010</v>
      </c>
      <c r="N93" s="5"/>
      <c r="O93" s="5"/>
      <c r="P93" s="5"/>
      <c r="Q93" s="5"/>
    </row>
    <row r="94" spans="1:17" ht="23" x14ac:dyDescent="0.35">
      <c r="A94" s="2" t="s">
        <v>336</v>
      </c>
      <c r="B94" s="3" t="s">
        <v>16</v>
      </c>
      <c r="C94" s="3" t="s">
        <v>213</v>
      </c>
      <c r="D94" s="3" t="s">
        <v>344</v>
      </c>
      <c r="E94" s="3" t="s">
        <v>342</v>
      </c>
      <c r="F94" s="5">
        <v>68640.83</v>
      </c>
      <c r="G94" s="8" t="s">
        <v>345</v>
      </c>
      <c r="H94" s="8" t="s">
        <v>345</v>
      </c>
      <c r="I94" s="8">
        <v>0.5</v>
      </c>
      <c r="J94" s="4" t="s">
        <v>44</v>
      </c>
      <c r="K94" s="4">
        <v>46009</v>
      </c>
      <c r="L94" s="4" t="s">
        <v>335</v>
      </c>
      <c r="M94" s="4">
        <v>46010</v>
      </c>
      <c r="N94" s="5"/>
      <c r="O94" s="5"/>
      <c r="P94" s="5"/>
      <c r="Q94" s="5"/>
    </row>
    <row r="95" spans="1:17" ht="23" x14ac:dyDescent="0.35">
      <c r="A95" s="2" t="s">
        <v>364</v>
      </c>
      <c r="B95" s="3" t="s">
        <v>366</v>
      </c>
      <c r="C95" s="3" t="s">
        <v>365</v>
      </c>
      <c r="D95" s="3" t="s">
        <v>292</v>
      </c>
      <c r="E95" s="3" t="s">
        <v>291</v>
      </c>
      <c r="F95" s="5">
        <v>60000</v>
      </c>
      <c r="G95" s="8" t="s">
        <v>293</v>
      </c>
      <c r="H95" s="8" t="s">
        <v>293</v>
      </c>
      <c r="I95" s="8">
        <v>0.10009999999999999</v>
      </c>
      <c r="J95" s="4" t="s">
        <v>44</v>
      </c>
      <c r="K95" s="4">
        <v>46010</v>
      </c>
      <c r="L95" s="4" t="s">
        <v>363</v>
      </c>
      <c r="M95" s="4">
        <v>46011</v>
      </c>
      <c r="N95" s="5"/>
      <c r="O95" s="5"/>
      <c r="P95" s="5"/>
      <c r="Q95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PROJETOS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PINHEIRO GOMES</dc:creator>
  <cp:lastModifiedBy>Felipe de Moraes Chaves</cp:lastModifiedBy>
  <cp:lastPrinted>2020-03-02T13:46:11Z</cp:lastPrinted>
  <dcterms:created xsi:type="dcterms:W3CDTF">2016-07-27T18:44:40Z</dcterms:created>
  <dcterms:modified xsi:type="dcterms:W3CDTF">2026-03-31T18:42:11Z</dcterms:modified>
</cp:coreProperties>
</file>